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eafile\Счетоводни\ОТЧЕТИ-----\"/>
    </mc:Choice>
  </mc:AlternateContent>
  <xr:revisionPtr revIDLastSave="0" documentId="13_ncr:1_{9D43A66F-3DEB-4E13-82FA-7064CBAC4839}" xr6:coauthVersionLast="45" xr6:coauthVersionMax="45" xr10:uidLastSave="{00000000-0000-0000-0000-000000000000}"/>
  <bookViews>
    <workbookView xWindow="-110" yWindow="-110" windowWidth="17020" windowHeight="10120" activeTab="2" xr2:uid="{00000000-000D-0000-FFFF-FFFF00000000}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OTCHET!$M$1:$M$756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OTCHET!$A$1:$L$754</definedName>
    <definedName name="_xlnm.Print_Area" localSheetId="1">'OTCHET-agregirani pokazateli'!$A$1:$I$114</definedName>
  </definedNames>
  <calcPr calcId="191029"/>
  <customWorkbookViews>
    <customWorkbookView name="PPanchev - Personal View" guid="{D568CAA1-2ECB-11D7-B07A-00010309AF38}" mergeInterval="0" personalView="1" maximized="1" windowWidth="1018" windowHeight="6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F2" i="1"/>
  <c r="G2" i="1"/>
  <c r="I2" i="1"/>
  <c r="L2" i="1"/>
  <c r="P2" i="1"/>
  <c r="L13" i="1" s="1"/>
  <c r="T2" i="1"/>
  <c r="L4" i="1"/>
  <c r="Q4" i="1"/>
  <c r="L6" i="1"/>
  <c r="L9" i="1" s="1"/>
  <c r="P6" i="1"/>
  <c r="S6" i="1"/>
  <c r="F13" i="1"/>
  <c r="G13" i="1"/>
  <c r="G14" i="1"/>
  <c r="L14" i="1"/>
  <c r="G15" i="1"/>
  <c r="F16" i="1"/>
  <c r="L16" i="1"/>
  <c r="F17" i="1"/>
  <c r="F18" i="1"/>
  <c r="G18" i="1"/>
  <c r="L18" i="1"/>
  <c r="L19" i="1"/>
  <c r="F20" i="1"/>
  <c r="L20" i="1"/>
  <c r="G21" i="1"/>
  <c r="F22" i="1"/>
  <c r="G22" i="1"/>
  <c r="F25" i="1"/>
  <c r="G25" i="1"/>
  <c r="L25" i="1"/>
  <c r="G26" i="1"/>
  <c r="L26" i="1"/>
  <c r="F27" i="1"/>
  <c r="L27" i="1"/>
  <c r="F35" i="1"/>
  <c r="G35" i="1"/>
  <c r="F36" i="1"/>
  <c r="G36" i="1"/>
  <c r="L36" i="1"/>
  <c r="G37" i="1"/>
  <c r="L37" i="1"/>
  <c r="F38" i="1"/>
  <c r="L38" i="1"/>
  <c r="F40" i="1"/>
  <c r="G40" i="1"/>
  <c r="F42" i="1"/>
  <c r="G42" i="1"/>
  <c r="L42" i="1"/>
  <c r="G43" i="1"/>
  <c r="L43" i="1"/>
  <c r="F44" i="1"/>
  <c r="L44" i="1"/>
  <c r="F45" i="1"/>
  <c r="G45" i="1"/>
  <c r="F51" i="1"/>
  <c r="G51" i="1"/>
  <c r="L51" i="1"/>
  <c r="G52" i="1"/>
  <c r="L52" i="1"/>
  <c r="F53" i="1"/>
  <c r="L53" i="1"/>
  <c r="F54" i="1"/>
  <c r="G54" i="1"/>
  <c r="F55" i="1"/>
  <c r="G55" i="1"/>
  <c r="L55" i="1"/>
  <c r="G58" i="1"/>
  <c r="L58" i="1"/>
  <c r="F59" i="1"/>
  <c r="L59" i="1"/>
  <c r="F60" i="1"/>
  <c r="G60" i="1"/>
  <c r="F61" i="1"/>
  <c r="G61" i="1"/>
  <c r="L61" i="1"/>
  <c r="G62" i="1"/>
  <c r="L62" i="1"/>
  <c r="F65" i="1"/>
  <c r="L65" i="1"/>
  <c r="F66" i="1"/>
  <c r="G66" i="1"/>
  <c r="F69" i="1"/>
  <c r="G69" i="1"/>
  <c r="G71" i="1" s="1"/>
  <c r="L69" i="1"/>
  <c r="G70" i="1"/>
  <c r="L70" i="1"/>
  <c r="F73" i="1"/>
  <c r="L73" i="1"/>
  <c r="F74" i="1"/>
  <c r="G74" i="1"/>
  <c r="F79" i="1"/>
  <c r="G79" i="1"/>
  <c r="G81" i="1" s="1"/>
  <c r="L79" i="1"/>
  <c r="G80" i="1"/>
  <c r="L80" i="1"/>
  <c r="G87" i="1"/>
  <c r="L87" i="1"/>
  <c r="F88" i="1"/>
  <c r="L88" i="1"/>
  <c r="L89" i="1"/>
  <c r="F91" i="1"/>
  <c r="L91" i="1"/>
  <c r="F92" i="1"/>
  <c r="G92" i="1"/>
  <c r="F93" i="1"/>
  <c r="G93" i="1"/>
  <c r="L93" i="1"/>
  <c r="G94" i="1"/>
  <c r="L94" i="1"/>
  <c r="F97" i="1"/>
  <c r="L97" i="1"/>
  <c r="F98" i="1"/>
  <c r="G98" i="1"/>
  <c r="F104" i="1"/>
  <c r="G104" i="1"/>
  <c r="L104" i="1"/>
  <c r="G105" i="1"/>
  <c r="L105" i="1"/>
  <c r="F108" i="1"/>
  <c r="L108" i="1"/>
  <c r="F109" i="1"/>
  <c r="G109" i="1"/>
  <c r="F112" i="1"/>
  <c r="G112" i="1"/>
  <c r="L112" i="1"/>
  <c r="G113" i="1"/>
  <c r="L113" i="1"/>
  <c r="G116" i="1"/>
  <c r="L116" i="1"/>
  <c r="L118" i="1" s="1"/>
  <c r="F117" i="1"/>
  <c r="L117" i="1"/>
  <c r="G122" i="1"/>
  <c r="L122" i="1"/>
  <c r="F123" i="1"/>
  <c r="L123" i="1"/>
  <c r="F124" i="1"/>
  <c r="G124" i="1"/>
  <c r="F125" i="1"/>
  <c r="G125" i="1"/>
  <c r="N125" i="1" s="1"/>
  <c r="N126" i="1"/>
  <c r="G129" i="1"/>
  <c r="L129" i="1"/>
  <c r="F130" i="1"/>
  <c r="L130" i="1"/>
  <c r="F131" i="1"/>
  <c r="G131" i="1"/>
  <c r="C134" i="1"/>
  <c r="B11" i="2"/>
  <c r="F11" i="2"/>
  <c r="H11" i="2"/>
  <c r="I11" i="2"/>
  <c r="E13" i="2"/>
  <c r="F13" i="2"/>
  <c r="E15" i="2"/>
  <c r="B8" i="2" s="1"/>
  <c r="F24" i="2"/>
  <c r="G27" i="2"/>
  <c r="H27" i="2"/>
  <c r="I27" i="2"/>
  <c r="G28" i="2"/>
  <c r="H28" i="2"/>
  <c r="I28" i="2"/>
  <c r="G29" i="2"/>
  <c r="H29" i="2"/>
  <c r="I29" i="2"/>
  <c r="F34" i="2"/>
  <c r="F35" i="2"/>
  <c r="G60" i="2"/>
  <c r="H60" i="2"/>
  <c r="I60" i="2"/>
  <c r="F61" i="2"/>
  <c r="F67" i="2"/>
  <c r="G69" i="2"/>
  <c r="H69" i="2"/>
  <c r="I69" i="2"/>
  <c r="G70" i="2"/>
  <c r="H70" i="2"/>
  <c r="I70" i="2"/>
  <c r="G72" i="2"/>
  <c r="H72" i="2"/>
  <c r="I72" i="2"/>
  <c r="G73" i="2"/>
  <c r="H73" i="2"/>
  <c r="I73" i="2"/>
  <c r="G74" i="2"/>
  <c r="H74" i="2"/>
  <c r="I74" i="2"/>
  <c r="G75" i="2"/>
  <c r="H75" i="2"/>
  <c r="I75" i="2"/>
  <c r="G78" i="2"/>
  <c r="H78" i="2"/>
  <c r="I78" i="2"/>
  <c r="G79" i="2"/>
  <c r="H79" i="2"/>
  <c r="I79" i="2"/>
  <c r="F81" i="2"/>
  <c r="G82" i="2"/>
  <c r="H82" i="2"/>
  <c r="I82" i="2"/>
  <c r="G83" i="2"/>
  <c r="H83" i="2"/>
  <c r="I83" i="2"/>
  <c r="G84" i="2"/>
  <c r="H84" i="2"/>
  <c r="I84" i="2"/>
  <c r="G90" i="2"/>
  <c r="H90" i="2"/>
  <c r="I90" i="2"/>
  <c r="G91" i="2"/>
  <c r="H91" i="2"/>
  <c r="I91" i="2"/>
  <c r="G92" i="2"/>
  <c r="H92" i="2"/>
  <c r="I92" i="2"/>
  <c r="G93" i="2"/>
  <c r="H93" i="2"/>
  <c r="I93" i="2"/>
  <c r="G94" i="2"/>
  <c r="H94" i="2"/>
  <c r="I94" i="2"/>
  <c r="G96" i="2"/>
  <c r="H96" i="2"/>
  <c r="I96" i="2"/>
  <c r="B107" i="2"/>
  <c r="G107" i="2"/>
  <c r="H107" i="2"/>
  <c r="E110" i="2"/>
  <c r="E114" i="2"/>
  <c r="I114" i="2"/>
  <c r="B7" i="3"/>
  <c r="F10" i="3"/>
  <c r="B12" i="3"/>
  <c r="F15" i="3"/>
  <c r="F22" i="3"/>
  <c r="G22" i="3"/>
  <c r="H22" i="3"/>
  <c r="I22" i="3"/>
  <c r="J22" i="3"/>
  <c r="K22" i="3"/>
  <c r="E23" i="3"/>
  <c r="L23" i="3"/>
  <c r="E24" i="3"/>
  <c r="L24" i="3"/>
  <c r="E25" i="3"/>
  <c r="L25" i="3"/>
  <c r="E26" i="3"/>
  <c r="L26" i="3"/>
  <c r="E27" i="3"/>
  <c r="L27" i="3"/>
  <c r="F28" i="3"/>
  <c r="G28" i="3"/>
  <c r="H28" i="3"/>
  <c r="I28" i="3"/>
  <c r="J28" i="3"/>
  <c r="K28" i="3"/>
  <c r="E29" i="3"/>
  <c r="L29" i="3"/>
  <c r="E30" i="3"/>
  <c r="L30" i="3"/>
  <c r="E31" i="3"/>
  <c r="L31" i="3"/>
  <c r="E32" i="3"/>
  <c r="L32" i="3"/>
  <c r="F33" i="3"/>
  <c r="G33" i="3"/>
  <c r="H33" i="3"/>
  <c r="I33" i="3"/>
  <c r="J33" i="3"/>
  <c r="K33" i="3"/>
  <c r="E34" i="3"/>
  <c r="L34" i="3"/>
  <c r="M34" i="3" s="1"/>
  <c r="E35" i="3"/>
  <c r="L35" i="3"/>
  <c r="E36" i="3"/>
  <c r="L36" i="3"/>
  <c r="E37" i="3"/>
  <c r="L37" i="3"/>
  <c r="E38" i="3"/>
  <c r="L38" i="3"/>
  <c r="F39" i="3"/>
  <c r="G39" i="3"/>
  <c r="H39" i="3"/>
  <c r="I39" i="3"/>
  <c r="J39" i="3"/>
  <c r="K39" i="3"/>
  <c r="E40" i="3"/>
  <c r="L40" i="3"/>
  <c r="E41" i="3"/>
  <c r="L41" i="3"/>
  <c r="E42" i="3"/>
  <c r="L42" i="3"/>
  <c r="E43" i="3"/>
  <c r="L43" i="3"/>
  <c r="E44" i="3"/>
  <c r="L44" i="3"/>
  <c r="E45" i="3"/>
  <c r="L45" i="3"/>
  <c r="E46" i="3"/>
  <c r="L46" i="3"/>
  <c r="F47" i="3"/>
  <c r="G47" i="3"/>
  <c r="H47" i="3"/>
  <c r="I47" i="3"/>
  <c r="J47" i="3"/>
  <c r="K47" i="3"/>
  <c r="E48" i="3"/>
  <c r="L48" i="3"/>
  <c r="E49" i="3"/>
  <c r="L49" i="3"/>
  <c r="E50" i="3"/>
  <c r="L50" i="3"/>
  <c r="E51" i="3"/>
  <c r="L51" i="3"/>
  <c r="F52" i="3"/>
  <c r="G52" i="3"/>
  <c r="H52" i="3"/>
  <c r="I52" i="3"/>
  <c r="J52" i="3"/>
  <c r="K52" i="3"/>
  <c r="E53" i="3"/>
  <c r="L53" i="3"/>
  <c r="E54" i="3"/>
  <c r="L54" i="3"/>
  <c r="E55" i="3"/>
  <c r="L55" i="3"/>
  <c r="E56" i="3"/>
  <c r="L56" i="3"/>
  <c r="E57" i="3"/>
  <c r="L57" i="3"/>
  <c r="F58" i="3"/>
  <c r="G58" i="3"/>
  <c r="H58" i="3"/>
  <c r="I58" i="3"/>
  <c r="J58" i="3"/>
  <c r="K58" i="3"/>
  <c r="E59" i="3"/>
  <c r="L59" i="3"/>
  <c r="E60" i="3"/>
  <c r="L60" i="3"/>
  <c r="F61" i="3"/>
  <c r="G61" i="3"/>
  <c r="H61" i="3"/>
  <c r="I61" i="3"/>
  <c r="J61" i="3"/>
  <c r="K61" i="3"/>
  <c r="E62" i="3"/>
  <c r="L62" i="3"/>
  <c r="E63" i="3"/>
  <c r="L63" i="3"/>
  <c r="E64" i="3"/>
  <c r="L64" i="3"/>
  <c r="F65" i="3"/>
  <c r="G65" i="3"/>
  <c r="H65" i="3"/>
  <c r="I65" i="3"/>
  <c r="J65" i="3"/>
  <c r="K65" i="3"/>
  <c r="E66" i="3"/>
  <c r="L66" i="3"/>
  <c r="E67" i="3"/>
  <c r="L67" i="3"/>
  <c r="E68" i="3"/>
  <c r="L68" i="3"/>
  <c r="E69" i="3"/>
  <c r="L69" i="3"/>
  <c r="E70" i="3"/>
  <c r="L70" i="3"/>
  <c r="E71" i="3"/>
  <c r="L71" i="3"/>
  <c r="E72" i="3"/>
  <c r="L72" i="3"/>
  <c r="E73" i="3"/>
  <c r="L73" i="3"/>
  <c r="F74" i="3"/>
  <c r="G74" i="3"/>
  <c r="H74" i="3"/>
  <c r="I74" i="3"/>
  <c r="G26" i="2" s="1"/>
  <c r="J74" i="3"/>
  <c r="H26" i="2" s="1"/>
  <c r="K74" i="3"/>
  <c r="I26" i="2" s="1"/>
  <c r="E75" i="3"/>
  <c r="E27" i="2" s="1"/>
  <c r="L75" i="3"/>
  <c r="E76" i="3"/>
  <c r="L76" i="3"/>
  <c r="E77" i="3"/>
  <c r="L77" i="3"/>
  <c r="Q17" i="1" s="1"/>
  <c r="J17" i="1" s="1"/>
  <c r="E78" i="3"/>
  <c r="L78" i="3"/>
  <c r="E79" i="3"/>
  <c r="L79" i="3"/>
  <c r="E80" i="3"/>
  <c r="L80" i="3"/>
  <c r="E81" i="3"/>
  <c r="L81" i="3"/>
  <c r="E82" i="3"/>
  <c r="L82" i="3"/>
  <c r="E83" i="3"/>
  <c r="L83" i="3"/>
  <c r="E84" i="3"/>
  <c r="L84" i="3"/>
  <c r="E85" i="3"/>
  <c r="L85" i="3"/>
  <c r="E86" i="3"/>
  <c r="L86" i="3"/>
  <c r="E87" i="3"/>
  <c r="L87" i="3"/>
  <c r="E88" i="3"/>
  <c r="L88" i="3"/>
  <c r="E89" i="3"/>
  <c r="L89" i="3"/>
  <c r="F90" i="3"/>
  <c r="G90" i="3"/>
  <c r="H90" i="3"/>
  <c r="I90" i="3"/>
  <c r="J90" i="3"/>
  <c r="K90" i="3"/>
  <c r="E91" i="3"/>
  <c r="L91" i="3"/>
  <c r="E92" i="3"/>
  <c r="L92" i="3"/>
  <c r="E93" i="3"/>
  <c r="M93" i="3" s="1"/>
  <c r="L93" i="3"/>
  <c r="F94" i="3"/>
  <c r="G94" i="3"/>
  <c r="H94" i="3"/>
  <c r="I94" i="3"/>
  <c r="J94" i="3"/>
  <c r="K94" i="3"/>
  <c r="E95" i="3"/>
  <c r="L95" i="3"/>
  <c r="E96" i="3"/>
  <c r="L96" i="3"/>
  <c r="E97" i="3"/>
  <c r="L97" i="3"/>
  <c r="E98" i="3"/>
  <c r="L98" i="3"/>
  <c r="E99" i="3"/>
  <c r="L99" i="3"/>
  <c r="E100" i="3"/>
  <c r="L100" i="3"/>
  <c r="M100" i="3" s="1"/>
  <c r="E101" i="3"/>
  <c r="L101" i="3"/>
  <c r="E102" i="3"/>
  <c r="L102" i="3"/>
  <c r="E103" i="3"/>
  <c r="L103" i="3"/>
  <c r="E104" i="3"/>
  <c r="L104" i="3"/>
  <c r="E105" i="3"/>
  <c r="L105" i="3"/>
  <c r="E106" i="3"/>
  <c r="L106" i="3"/>
  <c r="E107" i="3"/>
  <c r="L107" i="3"/>
  <c r="F108" i="3"/>
  <c r="G108" i="3"/>
  <c r="H108" i="3"/>
  <c r="I108" i="3"/>
  <c r="G31" i="2" s="1"/>
  <c r="J108" i="3"/>
  <c r="H31" i="2" s="1"/>
  <c r="K108" i="3"/>
  <c r="I31" i="2" s="1"/>
  <c r="E109" i="3"/>
  <c r="P27" i="1" s="1"/>
  <c r="I27" i="1" s="1"/>
  <c r="L109" i="3"/>
  <c r="Q27" i="1" s="1"/>
  <c r="J27" i="1" s="1"/>
  <c r="E110" i="3"/>
  <c r="L110" i="3"/>
  <c r="M110" i="3" s="1"/>
  <c r="E111" i="3"/>
  <c r="L111" i="3"/>
  <c r="F112" i="3"/>
  <c r="G112" i="3"/>
  <c r="H112" i="3"/>
  <c r="I112" i="3"/>
  <c r="J112" i="3"/>
  <c r="K112" i="3"/>
  <c r="E113" i="3"/>
  <c r="L113" i="3"/>
  <c r="E114" i="3"/>
  <c r="L114" i="3"/>
  <c r="E115" i="3"/>
  <c r="L115" i="3"/>
  <c r="E116" i="3"/>
  <c r="L116" i="3"/>
  <c r="E117" i="3"/>
  <c r="L117" i="3"/>
  <c r="E118" i="3"/>
  <c r="L118" i="3"/>
  <c r="E119" i="3"/>
  <c r="L119" i="3"/>
  <c r="E120" i="3"/>
  <c r="L120" i="3"/>
  <c r="M120" i="3" s="1"/>
  <c r="F121" i="3"/>
  <c r="G121" i="3"/>
  <c r="H121" i="3"/>
  <c r="I121" i="3"/>
  <c r="J121" i="3"/>
  <c r="K121" i="3"/>
  <c r="E122" i="3"/>
  <c r="P36" i="1" s="1"/>
  <c r="I36" i="1" s="1"/>
  <c r="L122" i="3"/>
  <c r="E123" i="3"/>
  <c r="L123" i="3"/>
  <c r="Q37" i="1" s="1"/>
  <c r="J37" i="1" s="1"/>
  <c r="E124" i="3"/>
  <c r="L124" i="3"/>
  <c r="Q38" i="1" s="1"/>
  <c r="J38" i="1" s="1"/>
  <c r="F125" i="3"/>
  <c r="G125" i="3"/>
  <c r="H125" i="3"/>
  <c r="I125" i="3"/>
  <c r="G33" i="2" s="1"/>
  <c r="J125" i="3"/>
  <c r="H33" i="2" s="1"/>
  <c r="K125" i="3"/>
  <c r="I33" i="2" s="1"/>
  <c r="E126" i="3"/>
  <c r="L126" i="3"/>
  <c r="E127" i="3"/>
  <c r="L127" i="3"/>
  <c r="E128" i="3"/>
  <c r="L128" i="3"/>
  <c r="E129" i="3"/>
  <c r="L129" i="3"/>
  <c r="E130" i="3"/>
  <c r="L130" i="3"/>
  <c r="E131" i="3"/>
  <c r="L131" i="3"/>
  <c r="E132" i="3"/>
  <c r="L132" i="3"/>
  <c r="E133" i="3"/>
  <c r="L133" i="3"/>
  <c r="E134" i="3"/>
  <c r="L134" i="3"/>
  <c r="E135" i="3"/>
  <c r="P25" i="1" s="1"/>
  <c r="L135" i="3"/>
  <c r="Q25" i="1" s="1"/>
  <c r="E136" i="3"/>
  <c r="L136" i="3"/>
  <c r="E137" i="3"/>
  <c r="L137" i="3"/>
  <c r="E138" i="3"/>
  <c r="L138" i="3"/>
  <c r="F139" i="3"/>
  <c r="G139" i="3"/>
  <c r="H139" i="3"/>
  <c r="I139" i="3"/>
  <c r="G36" i="2" s="1"/>
  <c r="J139" i="3"/>
  <c r="H36" i="2" s="1"/>
  <c r="K139" i="3"/>
  <c r="I36" i="2" s="1"/>
  <c r="E140" i="3"/>
  <c r="L140" i="3"/>
  <c r="E141" i="3"/>
  <c r="L141" i="3"/>
  <c r="F142" i="3"/>
  <c r="G142" i="3"/>
  <c r="H142" i="3"/>
  <c r="I142" i="3"/>
  <c r="J142" i="3"/>
  <c r="K142" i="3"/>
  <c r="E143" i="3"/>
  <c r="L143" i="3"/>
  <c r="E144" i="3"/>
  <c r="L144" i="3"/>
  <c r="E145" i="3"/>
  <c r="L145" i="3"/>
  <c r="E146" i="3"/>
  <c r="L146" i="3"/>
  <c r="E147" i="3"/>
  <c r="L147" i="3"/>
  <c r="E148" i="3"/>
  <c r="L148" i="3"/>
  <c r="E149" i="3"/>
  <c r="L149" i="3"/>
  <c r="E150" i="3"/>
  <c r="L150" i="3"/>
  <c r="F151" i="3"/>
  <c r="G151" i="3"/>
  <c r="H151" i="3"/>
  <c r="I151" i="3"/>
  <c r="J151" i="3"/>
  <c r="K151" i="3"/>
  <c r="E152" i="3"/>
  <c r="L152" i="3"/>
  <c r="E153" i="3"/>
  <c r="L153" i="3"/>
  <c r="E154" i="3"/>
  <c r="L154" i="3"/>
  <c r="E155" i="3"/>
  <c r="L155" i="3"/>
  <c r="E156" i="3"/>
  <c r="L156" i="3"/>
  <c r="E157" i="3"/>
  <c r="L157" i="3"/>
  <c r="E158" i="3"/>
  <c r="L158" i="3"/>
  <c r="E159" i="3"/>
  <c r="L159" i="3"/>
  <c r="F160" i="3"/>
  <c r="G160" i="3"/>
  <c r="H160" i="3"/>
  <c r="I160" i="3"/>
  <c r="J160" i="3"/>
  <c r="K160" i="3"/>
  <c r="E161" i="3"/>
  <c r="L161" i="3"/>
  <c r="E162" i="3"/>
  <c r="L162" i="3"/>
  <c r="E163" i="3"/>
  <c r="L163" i="3"/>
  <c r="E164" i="3"/>
  <c r="L164" i="3"/>
  <c r="E165" i="3"/>
  <c r="L165" i="3"/>
  <c r="E166" i="3"/>
  <c r="L166" i="3"/>
  <c r="E167" i="3"/>
  <c r="L167" i="3"/>
  <c r="E168" i="3"/>
  <c r="L168" i="3"/>
  <c r="B176" i="3"/>
  <c r="E176" i="3"/>
  <c r="F176" i="3"/>
  <c r="B177" i="3"/>
  <c r="B179" i="3"/>
  <c r="F179" i="3"/>
  <c r="B180" i="3"/>
  <c r="E181" i="3"/>
  <c r="E184" i="3"/>
  <c r="F184" i="3"/>
  <c r="G184" i="3"/>
  <c r="H184" i="3"/>
  <c r="I184" i="3"/>
  <c r="J184" i="3"/>
  <c r="K184" i="3"/>
  <c r="L184" i="3"/>
  <c r="E185" i="3"/>
  <c r="F185" i="3"/>
  <c r="G185" i="3"/>
  <c r="H185" i="3"/>
  <c r="I185" i="3"/>
  <c r="J185" i="3"/>
  <c r="K185" i="3"/>
  <c r="L185" i="3"/>
  <c r="M298" i="3"/>
  <c r="M299" i="3"/>
  <c r="M300" i="3"/>
  <c r="B350" i="3"/>
  <c r="E350" i="3"/>
  <c r="F350" i="3"/>
  <c r="B351" i="3"/>
  <c r="B353" i="3"/>
  <c r="F353" i="3"/>
  <c r="B354" i="3"/>
  <c r="E355" i="3"/>
  <c r="E358" i="3"/>
  <c r="F358" i="3"/>
  <c r="G358" i="3"/>
  <c r="H358" i="3"/>
  <c r="I358" i="3"/>
  <c r="J358" i="3"/>
  <c r="K358" i="3"/>
  <c r="L358" i="3"/>
  <c r="E359" i="3"/>
  <c r="F359" i="3"/>
  <c r="G359" i="3"/>
  <c r="H359" i="3"/>
  <c r="I359" i="3"/>
  <c r="J359" i="3"/>
  <c r="K359" i="3"/>
  <c r="L359" i="3"/>
  <c r="F361" i="3"/>
  <c r="G361" i="3"/>
  <c r="H361" i="3"/>
  <c r="I361" i="3"/>
  <c r="J361" i="3"/>
  <c r="K361" i="3"/>
  <c r="E362" i="3"/>
  <c r="L362" i="3"/>
  <c r="E363" i="3"/>
  <c r="L363" i="3"/>
  <c r="E364" i="3"/>
  <c r="L364" i="3"/>
  <c r="M364" i="3" s="1"/>
  <c r="E365" i="3"/>
  <c r="L365" i="3"/>
  <c r="E366" i="3"/>
  <c r="L366" i="3"/>
  <c r="E367" i="3"/>
  <c r="L367" i="3"/>
  <c r="E368" i="3"/>
  <c r="L368" i="3"/>
  <c r="M368" i="3" s="1"/>
  <c r="E369" i="3"/>
  <c r="L369" i="3"/>
  <c r="E370" i="3"/>
  <c r="L370" i="3"/>
  <c r="E371" i="3"/>
  <c r="L371" i="3"/>
  <c r="E372" i="3"/>
  <c r="L372" i="3"/>
  <c r="E373" i="3"/>
  <c r="L373" i="3"/>
  <c r="E374" i="3"/>
  <c r="L374" i="3"/>
  <c r="F375" i="3"/>
  <c r="G375" i="3"/>
  <c r="H375" i="3"/>
  <c r="I375" i="3"/>
  <c r="J375" i="3"/>
  <c r="K375" i="3"/>
  <c r="E376" i="3"/>
  <c r="L376" i="3"/>
  <c r="E377" i="3"/>
  <c r="L377" i="3"/>
  <c r="E378" i="3"/>
  <c r="L378" i="3"/>
  <c r="E379" i="3"/>
  <c r="L379" i="3"/>
  <c r="E380" i="3"/>
  <c r="L380" i="3"/>
  <c r="E381" i="3"/>
  <c r="L381" i="3"/>
  <c r="E382" i="3"/>
  <c r="L382" i="3"/>
  <c r="F383" i="3"/>
  <c r="G383" i="3"/>
  <c r="H383" i="3"/>
  <c r="I383" i="3"/>
  <c r="J383" i="3"/>
  <c r="K383" i="3"/>
  <c r="E384" i="3"/>
  <c r="L384" i="3"/>
  <c r="E385" i="3"/>
  <c r="L385" i="3"/>
  <c r="E386" i="3"/>
  <c r="L386" i="3"/>
  <c r="E387" i="3"/>
  <c r="L387" i="3"/>
  <c r="F388" i="3"/>
  <c r="G388" i="3"/>
  <c r="H388" i="3"/>
  <c r="I388" i="3"/>
  <c r="J388" i="3"/>
  <c r="K388" i="3"/>
  <c r="E389" i="3"/>
  <c r="L389" i="3"/>
  <c r="E390" i="3"/>
  <c r="L390" i="3"/>
  <c r="F391" i="3"/>
  <c r="G391" i="3"/>
  <c r="H391" i="3"/>
  <c r="I391" i="3"/>
  <c r="J391" i="3"/>
  <c r="K391" i="3"/>
  <c r="E392" i="3"/>
  <c r="L392" i="3"/>
  <c r="E393" i="3"/>
  <c r="L393" i="3"/>
  <c r="E394" i="3"/>
  <c r="L394" i="3"/>
  <c r="E395" i="3"/>
  <c r="L395" i="3"/>
  <c r="F396" i="3"/>
  <c r="G396" i="3"/>
  <c r="H396" i="3"/>
  <c r="I396" i="3"/>
  <c r="J396" i="3"/>
  <c r="K396" i="3"/>
  <c r="E397" i="3"/>
  <c r="L397" i="3"/>
  <c r="E398" i="3"/>
  <c r="E396" i="3" s="1"/>
  <c r="L398" i="3"/>
  <c r="F399" i="3"/>
  <c r="G399" i="3"/>
  <c r="H399" i="3"/>
  <c r="I399" i="3"/>
  <c r="J399" i="3"/>
  <c r="K399" i="3"/>
  <c r="E400" i="3"/>
  <c r="L400" i="3"/>
  <c r="E401" i="3"/>
  <c r="L401" i="3"/>
  <c r="F402" i="3"/>
  <c r="G402" i="3"/>
  <c r="H402" i="3"/>
  <c r="I402" i="3"/>
  <c r="J402" i="3"/>
  <c r="K402" i="3"/>
  <c r="E403" i="3"/>
  <c r="L403" i="3"/>
  <c r="E404" i="3"/>
  <c r="L404" i="3"/>
  <c r="E405" i="3"/>
  <c r="E60" i="2" s="1"/>
  <c r="L405" i="3"/>
  <c r="F406" i="3"/>
  <c r="G406" i="3"/>
  <c r="H406" i="3"/>
  <c r="I406" i="3"/>
  <c r="J406" i="3"/>
  <c r="K406" i="3"/>
  <c r="E407" i="3"/>
  <c r="L407" i="3"/>
  <c r="E408" i="3"/>
  <c r="L408" i="3"/>
  <c r="F409" i="3"/>
  <c r="G409" i="3"/>
  <c r="H409" i="3"/>
  <c r="I409" i="3"/>
  <c r="J409" i="3"/>
  <c r="K409" i="3"/>
  <c r="E410" i="3"/>
  <c r="L410" i="3"/>
  <c r="E411" i="3"/>
  <c r="L411" i="3"/>
  <c r="F412" i="3"/>
  <c r="G412" i="3"/>
  <c r="H412" i="3"/>
  <c r="I412" i="3"/>
  <c r="G62" i="2" s="1"/>
  <c r="J412" i="3"/>
  <c r="H62" i="2" s="1"/>
  <c r="K412" i="3"/>
  <c r="I62" i="2" s="1"/>
  <c r="E413" i="3"/>
  <c r="L413" i="3"/>
  <c r="E414" i="3"/>
  <c r="L414" i="3"/>
  <c r="E415" i="3"/>
  <c r="L415" i="3"/>
  <c r="E416" i="3"/>
  <c r="L416" i="3"/>
  <c r="E417" i="3"/>
  <c r="L417" i="3"/>
  <c r="M417" i="3" s="1"/>
  <c r="E418" i="3"/>
  <c r="L418" i="3"/>
  <c r="M420" i="3"/>
  <c r="M421" i="3"/>
  <c r="E422" i="3"/>
  <c r="L422" i="3"/>
  <c r="E423" i="3"/>
  <c r="L423" i="3"/>
  <c r="E424" i="3"/>
  <c r="L424" i="3"/>
  <c r="E425" i="3"/>
  <c r="L425" i="3"/>
  <c r="F426" i="3"/>
  <c r="F429" i="3" s="1"/>
  <c r="G426" i="3"/>
  <c r="G429" i="3" s="1"/>
  <c r="H426" i="3"/>
  <c r="H429" i="3" s="1"/>
  <c r="I426" i="3"/>
  <c r="J426" i="3"/>
  <c r="H59" i="2" s="1"/>
  <c r="K426" i="3"/>
  <c r="I59" i="2" s="1"/>
  <c r="E427" i="3"/>
  <c r="L427" i="3"/>
  <c r="E428" i="3"/>
  <c r="L428" i="3"/>
  <c r="B435" i="3"/>
  <c r="E435" i="3"/>
  <c r="F435" i="3"/>
  <c r="B436" i="3"/>
  <c r="F438" i="3"/>
  <c r="B439" i="3"/>
  <c r="E440" i="3"/>
  <c r="E443" i="3"/>
  <c r="F443" i="3"/>
  <c r="G443" i="3"/>
  <c r="H443" i="3"/>
  <c r="I443" i="3"/>
  <c r="J443" i="3"/>
  <c r="K443" i="3"/>
  <c r="L443" i="3"/>
  <c r="E444" i="3"/>
  <c r="F444" i="3"/>
  <c r="G444" i="3"/>
  <c r="H444" i="3"/>
  <c r="I444" i="3"/>
  <c r="J444" i="3"/>
  <c r="K444" i="3"/>
  <c r="L444" i="3"/>
  <c r="B451" i="3"/>
  <c r="E451" i="3"/>
  <c r="F451" i="3"/>
  <c r="B452" i="3"/>
  <c r="F454" i="3"/>
  <c r="E456" i="3"/>
  <c r="E459" i="3"/>
  <c r="F459" i="3"/>
  <c r="G459" i="3"/>
  <c r="H459" i="3"/>
  <c r="I459" i="3"/>
  <c r="J459" i="3"/>
  <c r="K459" i="3"/>
  <c r="L459" i="3"/>
  <c r="E460" i="3"/>
  <c r="F460" i="3"/>
  <c r="G460" i="3"/>
  <c r="H460" i="3"/>
  <c r="I460" i="3"/>
  <c r="J460" i="3"/>
  <c r="K460" i="3"/>
  <c r="L460" i="3"/>
  <c r="F461" i="3"/>
  <c r="G461" i="3"/>
  <c r="H461" i="3"/>
  <c r="I461" i="3"/>
  <c r="G76" i="2" s="1"/>
  <c r="J461" i="3"/>
  <c r="H76" i="2" s="1"/>
  <c r="K461" i="3"/>
  <c r="I76" i="2" s="1"/>
  <c r="E462" i="3"/>
  <c r="L462" i="3"/>
  <c r="E463" i="3"/>
  <c r="L463" i="3"/>
  <c r="E464" i="3"/>
  <c r="L464" i="3"/>
  <c r="F465" i="3"/>
  <c r="G465" i="3"/>
  <c r="H465" i="3"/>
  <c r="I465" i="3"/>
  <c r="J465" i="3"/>
  <c r="K465" i="3"/>
  <c r="E466" i="3"/>
  <c r="L466" i="3"/>
  <c r="E467" i="3"/>
  <c r="L467" i="3"/>
  <c r="F468" i="3"/>
  <c r="G468" i="3"/>
  <c r="H468" i="3"/>
  <c r="I468" i="3"/>
  <c r="J468" i="3"/>
  <c r="K468" i="3"/>
  <c r="E469" i="3"/>
  <c r="L469" i="3"/>
  <c r="E470" i="3"/>
  <c r="L470" i="3"/>
  <c r="F471" i="3"/>
  <c r="G471" i="3"/>
  <c r="H471" i="3"/>
  <c r="I471" i="3"/>
  <c r="G80" i="2" s="1"/>
  <c r="J471" i="3"/>
  <c r="H80" i="2" s="1"/>
  <c r="K471" i="3"/>
  <c r="I80" i="2" s="1"/>
  <c r="E472" i="3"/>
  <c r="L472" i="3"/>
  <c r="E473" i="3"/>
  <c r="L473" i="3"/>
  <c r="E474" i="3"/>
  <c r="L474" i="3"/>
  <c r="E475" i="3"/>
  <c r="L475" i="3"/>
  <c r="E476" i="3"/>
  <c r="L476" i="3"/>
  <c r="E477" i="3"/>
  <c r="L477" i="3"/>
  <c r="F478" i="3"/>
  <c r="G478" i="3"/>
  <c r="H478" i="3"/>
  <c r="I478" i="3"/>
  <c r="J478" i="3"/>
  <c r="K478" i="3"/>
  <c r="E479" i="3"/>
  <c r="E82" i="2" s="1"/>
  <c r="L479" i="3"/>
  <c r="E480" i="3"/>
  <c r="E83" i="2" s="1"/>
  <c r="L480" i="3"/>
  <c r="F481" i="3"/>
  <c r="G481" i="3"/>
  <c r="H481" i="3"/>
  <c r="I481" i="3"/>
  <c r="J481" i="3"/>
  <c r="K481" i="3"/>
  <c r="E482" i="3"/>
  <c r="L482" i="3"/>
  <c r="E483" i="3"/>
  <c r="L483" i="3"/>
  <c r="E484" i="3"/>
  <c r="L484" i="3"/>
  <c r="E485" i="3"/>
  <c r="L485" i="3"/>
  <c r="E486" i="3"/>
  <c r="L486" i="3"/>
  <c r="E487" i="3"/>
  <c r="L487" i="3"/>
  <c r="E488" i="3"/>
  <c r="L488" i="3"/>
  <c r="E489" i="3"/>
  <c r="L489" i="3"/>
  <c r="E490" i="3"/>
  <c r="L490" i="3"/>
  <c r="E491" i="3"/>
  <c r="L491" i="3"/>
  <c r="E492" i="3"/>
  <c r="L492" i="3"/>
  <c r="E493" i="3"/>
  <c r="L493" i="3"/>
  <c r="E494" i="3"/>
  <c r="L494" i="3"/>
  <c r="E495" i="3"/>
  <c r="L495" i="3"/>
  <c r="E496" i="3"/>
  <c r="L496" i="3"/>
  <c r="F497" i="3"/>
  <c r="G497" i="3"/>
  <c r="H497" i="3"/>
  <c r="I497" i="3"/>
  <c r="G71" i="2" s="1"/>
  <c r="J497" i="3"/>
  <c r="H71" i="2" s="1"/>
  <c r="K497" i="3"/>
  <c r="I71" i="2" s="1"/>
  <c r="E498" i="3"/>
  <c r="L498" i="3"/>
  <c r="E499" i="3"/>
  <c r="L499" i="3"/>
  <c r="E500" i="3"/>
  <c r="L500" i="3"/>
  <c r="E501" i="3"/>
  <c r="L501" i="3"/>
  <c r="E502" i="3"/>
  <c r="E72" i="2" s="1"/>
  <c r="L502" i="3"/>
  <c r="F503" i="3"/>
  <c r="G503" i="3"/>
  <c r="H503" i="3"/>
  <c r="I503" i="3"/>
  <c r="J503" i="3"/>
  <c r="K503" i="3"/>
  <c r="E504" i="3"/>
  <c r="L504" i="3"/>
  <c r="E505" i="3"/>
  <c r="L505" i="3"/>
  <c r="M505" i="3" s="1"/>
  <c r="E506" i="3"/>
  <c r="L506" i="3"/>
  <c r="E507" i="3"/>
  <c r="L507" i="3"/>
  <c r="E508" i="3"/>
  <c r="L508" i="3"/>
  <c r="E509" i="3"/>
  <c r="L509" i="3"/>
  <c r="E510" i="3"/>
  <c r="L510" i="3"/>
  <c r="E511" i="3"/>
  <c r="L511" i="3"/>
  <c r="F512" i="3"/>
  <c r="G512" i="3"/>
  <c r="H512" i="3"/>
  <c r="I512" i="3"/>
  <c r="J512" i="3"/>
  <c r="K512" i="3"/>
  <c r="E513" i="3"/>
  <c r="L513" i="3"/>
  <c r="E514" i="3"/>
  <c r="L514" i="3"/>
  <c r="E515" i="3"/>
  <c r="L515" i="3"/>
  <c r="F516" i="3"/>
  <c r="G516" i="3"/>
  <c r="H516" i="3"/>
  <c r="I516" i="3"/>
  <c r="J516" i="3"/>
  <c r="K516" i="3"/>
  <c r="E517" i="3"/>
  <c r="L517" i="3"/>
  <c r="E518" i="3"/>
  <c r="L518" i="3"/>
  <c r="E519" i="3"/>
  <c r="L519" i="3"/>
  <c r="E520" i="3"/>
  <c r="L520" i="3"/>
  <c r="F521" i="3"/>
  <c r="G521" i="3"/>
  <c r="H521" i="3"/>
  <c r="I521" i="3"/>
  <c r="J521" i="3"/>
  <c r="K521" i="3"/>
  <c r="E522" i="3"/>
  <c r="L522" i="3"/>
  <c r="E523" i="3"/>
  <c r="L523" i="3"/>
  <c r="F524" i="3"/>
  <c r="G524" i="3"/>
  <c r="H524" i="3"/>
  <c r="I524" i="3"/>
  <c r="J524" i="3"/>
  <c r="K524" i="3"/>
  <c r="E525" i="3"/>
  <c r="L525" i="3"/>
  <c r="E526" i="3"/>
  <c r="L526" i="3"/>
  <c r="E527" i="3"/>
  <c r="M527" i="3" s="1"/>
  <c r="L527" i="3"/>
  <c r="E528" i="3"/>
  <c r="L528" i="3"/>
  <c r="E529" i="3"/>
  <c r="L529" i="3"/>
  <c r="E530" i="3"/>
  <c r="L530" i="3"/>
  <c r="M530" i="3" s="1"/>
  <c r="F531" i="3"/>
  <c r="G531" i="3"/>
  <c r="H531" i="3"/>
  <c r="I531" i="3"/>
  <c r="G89" i="2" s="1"/>
  <c r="J531" i="3"/>
  <c r="H89" i="2" s="1"/>
  <c r="K531" i="3"/>
  <c r="I89" i="2" s="1"/>
  <c r="E532" i="3"/>
  <c r="L532" i="3"/>
  <c r="M532" i="3" s="1"/>
  <c r="E533" i="3"/>
  <c r="L533" i="3"/>
  <c r="E534" i="3"/>
  <c r="L534" i="3"/>
  <c r="E535" i="3"/>
  <c r="E84" i="2" s="1"/>
  <c r="L535" i="3"/>
  <c r="F536" i="3"/>
  <c r="G536" i="3"/>
  <c r="H536" i="3"/>
  <c r="I536" i="3"/>
  <c r="G85" i="2" s="1"/>
  <c r="J536" i="3"/>
  <c r="H85" i="2" s="1"/>
  <c r="K536" i="3"/>
  <c r="I85" i="2" s="1"/>
  <c r="E537" i="3"/>
  <c r="L537" i="3"/>
  <c r="E538" i="3"/>
  <c r="L538" i="3"/>
  <c r="E539" i="3"/>
  <c r="L539" i="3"/>
  <c r="E540" i="3"/>
  <c r="L540" i="3"/>
  <c r="F541" i="3"/>
  <c r="G541" i="3"/>
  <c r="H541" i="3"/>
  <c r="I541" i="3"/>
  <c r="J541" i="3"/>
  <c r="K541" i="3"/>
  <c r="E542" i="3"/>
  <c r="E73" i="2" s="1"/>
  <c r="L542" i="3"/>
  <c r="L541" i="3" s="1"/>
  <c r="E543" i="3"/>
  <c r="L543" i="3"/>
  <c r="F544" i="3"/>
  <c r="G544" i="3"/>
  <c r="H544" i="3"/>
  <c r="I544" i="3"/>
  <c r="J544" i="3"/>
  <c r="K544" i="3"/>
  <c r="E545" i="3"/>
  <c r="L545" i="3"/>
  <c r="E546" i="3"/>
  <c r="L546" i="3"/>
  <c r="E547" i="3"/>
  <c r="P112" i="1" s="1"/>
  <c r="L547" i="3"/>
  <c r="Q112" i="1" s="1"/>
  <c r="E548" i="3"/>
  <c r="P113" i="1" s="1"/>
  <c r="I113" i="1" s="1"/>
  <c r="L548" i="3"/>
  <c r="Q113" i="1" s="1"/>
  <c r="J113" i="1" s="1"/>
  <c r="E549" i="3"/>
  <c r="L549" i="3"/>
  <c r="E550" i="3"/>
  <c r="L550" i="3"/>
  <c r="E551" i="3"/>
  <c r="L551" i="3"/>
  <c r="E552" i="3"/>
  <c r="L552" i="3"/>
  <c r="E553" i="3"/>
  <c r="L553" i="3"/>
  <c r="M553" i="3"/>
  <c r="E554" i="3"/>
  <c r="M554" i="3" s="1"/>
  <c r="L554" i="3"/>
  <c r="E555" i="3"/>
  <c r="L555" i="3"/>
  <c r="E556" i="3"/>
  <c r="L556" i="3"/>
  <c r="E557" i="3"/>
  <c r="L557" i="3"/>
  <c r="E558" i="3"/>
  <c r="M558" i="3" s="1"/>
  <c r="L558" i="3"/>
  <c r="E559" i="3"/>
  <c r="L559" i="3"/>
  <c r="E560" i="3"/>
  <c r="L560" i="3"/>
  <c r="E561" i="3"/>
  <c r="L561" i="3"/>
  <c r="M561" i="3" s="1"/>
  <c r="E562" i="3"/>
  <c r="L562" i="3"/>
  <c r="E563" i="3"/>
  <c r="L563" i="3"/>
  <c r="E564" i="3"/>
  <c r="L564" i="3"/>
  <c r="E565" i="3"/>
  <c r="L565" i="3"/>
  <c r="F566" i="3"/>
  <c r="G566" i="3"/>
  <c r="H566" i="3"/>
  <c r="I566" i="3"/>
  <c r="J566" i="3"/>
  <c r="K566" i="3"/>
  <c r="E567" i="3"/>
  <c r="L567" i="3"/>
  <c r="M567" i="3" s="1"/>
  <c r="E568" i="3"/>
  <c r="L568" i="3"/>
  <c r="E569" i="3"/>
  <c r="L569" i="3"/>
  <c r="E570" i="3"/>
  <c r="L570" i="3"/>
  <c r="E571" i="3"/>
  <c r="L571" i="3"/>
  <c r="E572" i="3"/>
  <c r="L572" i="3"/>
  <c r="E573" i="3"/>
  <c r="L573" i="3"/>
  <c r="E574" i="3"/>
  <c r="L574" i="3"/>
  <c r="E575" i="3"/>
  <c r="L575" i="3"/>
  <c r="M575" i="3" s="1"/>
  <c r="E576" i="3"/>
  <c r="M576" i="3" s="1"/>
  <c r="L576" i="3"/>
  <c r="E577" i="3"/>
  <c r="L577" i="3"/>
  <c r="E578" i="3"/>
  <c r="L578" i="3"/>
  <c r="E579" i="3"/>
  <c r="L579" i="3"/>
  <c r="E580" i="3"/>
  <c r="L580" i="3"/>
  <c r="E581" i="3"/>
  <c r="L581" i="3"/>
  <c r="E582" i="3"/>
  <c r="L582" i="3"/>
  <c r="E583" i="3"/>
  <c r="L583" i="3"/>
  <c r="E584" i="3"/>
  <c r="M584" i="3" s="1"/>
  <c r="L584" i="3"/>
  <c r="E585" i="3"/>
  <c r="L585" i="3"/>
  <c r="F586" i="3"/>
  <c r="G586" i="3"/>
  <c r="H586" i="3"/>
  <c r="I586" i="3"/>
  <c r="J586" i="3"/>
  <c r="K586" i="3"/>
  <c r="E587" i="3"/>
  <c r="L587" i="3"/>
  <c r="E588" i="3"/>
  <c r="L588" i="3"/>
  <c r="E589" i="3"/>
  <c r="L589" i="3"/>
  <c r="E590" i="3"/>
  <c r="L590" i="3"/>
  <c r="F591" i="3"/>
  <c r="G591" i="3"/>
  <c r="H591" i="3"/>
  <c r="I591" i="3"/>
  <c r="G95" i="2" s="1"/>
  <c r="J591" i="3"/>
  <c r="H95" i="2" s="1"/>
  <c r="K591" i="3"/>
  <c r="I95" i="2" s="1"/>
  <c r="E592" i="3"/>
  <c r="L592" i="3"/>
  <c r="E593" i="3"/>
  <c r="L593" i="3"/>
  <c r="E594" i="3"/>
  <c r="E96" i="2" s="1"/>
  <c r="L594" i="3"/>
  <c r="E595" i="3"/>
  <c r="L595" i="3"/>
  <c r="E596" i="3"/>
  <c r="L596" i="3"/>
  <c r="M596" i="3" s="1"/>
  <c r="M607" i="3"/>
  <c r="B621" i="3"/>
  <c r="B623" i="3"/>
  <c r="E623" i="3"/>
  <c r="F623" i="3"/>
  <c r="B624" i="3"/>
  <c r="F626" i="3"/>
  <c r="B627" i="3"/>
  <c r="E628" i="3"/>
  <c r="E631" i="3"/>
  <c r="F631" i="3"/>
  <c r="G631" i="3"/>
  <c r="H631" i="3"/>
  <c r="I631" i="3"/>
  <c r="J631" i="3"/>
  <c r="K631" i="3"/>
  <c r="L631" i="3"/>
  <c r="E632" i="3"/>
  <c r="F632" i="3"/>
  <c r="G632" i="3"/>
  <c r="H632" i="3"/>
  <c r="I632" i="3"/>
  <c r="J632" i="3"/>
  <c r="K632" i="3"/>
  <c r="L632" i="3"/>
  <c r="C633" i="3"/>
  <c r="C634" i="3"/>
  <c r="F637" i="3"/>
  <c r="G637" i="3"/>
  <c r="H637" i="3"/>
  <c r="I637" i="3"/>
  <c r="J637" i="3"/>
  <c r="K637" i="3"/>
  <c r="E638" i="3"/>
  <c r="L638" i="3"/>
  <c r="E639" i="3"/>
  <c r="L639" i="3"/>
  <c r="F640" i="3"/>
  <c r="G640" i="3"/>
  <c r="H640" i="3"/>
  <c r="I640" i="3"/>
  <c r="J640" i="3"/>
  <c r="K640" i="3"/>
  <c r="E641" i="3"/>
  <c r="L641" i="3"/>
  <c r="E642" i="3"/>
  <c r="L642" i="3"/>
  <c r="E643" i="3"/>
  <c r="L643" i="3"/>
  <c r="E644" i="3"/>
  <c r="L644" i="3"/>
  <c r="E645" i="3"/>
  <c r="M645" i="3" s="1"/>
  <c r="L645" i="3"/>
  <c r="F646" i="3"/>
  <c r="G646" i="3"/>
  <c r="H646" i="3"/>
  <c r="I646" i="3"/>
  <c r="J646" i="3"/>
  <c r="K646" i="3"/>
  <c r="E647" i="3"/>
  <c r="M647" i="3" s="1"/>
  <c r="L647" i="3"/>
  <c r="E648" i="3"/>
  <c r="L648" i="3"/>
  <c r="E649" i="3"/>
  <c r="L649" i="3"/>
  <c r="E650" i="3"/>
  <c r="L650" i="3"/>
  <c r="E651" i="3"/>
  <c r="L651" i="3"/>
  <c r="E652" i="3"/>
  <c r="L652" i="3"/>
  <c r="E653" i="3"/>
  <c r="L653" i="3"/>
  <c r="E654" i="3"/>
  <c r="L654" i="3"/>
  <c r="F655" i="3"/>
  <c r="G655" i="3"/>
  <c r="H655" i="3"/>
  <c r="I655" i="3"/>
  <c r="J655" i="3"/>
  <c r="K655" i="3"/>
  <c r="E656" i="3"/>
  <c r="L656" i="3"/>
  <c r="E657" i="3"/>
  <c r="L657" i="3"/>
  <c r="E658" i="3"/>
  <c r="L658" i="3"/>
  <c r="E659" i="3"/>
  <c r="L659" i="3"/>
  <c r="E660" i="3"/>
  <c r="L660" i="3"/>
  <c r="E661" i="3"/>
  <c r="L661" i="3"/>
  <c r="E662" i="3"/>
  <c r="L662" i="3"/>
  <c r="E663" i="3"/>
  <c r="L663" i="3"/>
  <c r="E664" i="3"/>
  <c r="L664" i="3"/>
  <c r="E665" i="3"/>
  <c r="M665" i="3" s="1"/>
  <c r="L665" i="3"/>
  <c r="E666" i="3"/>
  <c r="L666" i="3"/>
  <c r="E667" i="3"/>
  <c r="L667" i="3"/>
  <c r="E668" i="3"/>
  <c r="L668" i="3"/>
  <c r="E669" i="3"/>
  <c r="L669" i="3"/>
  <c r="E670" i="3"/>
  <c r="L670" i="3"/>
  <c r="E671" i="3"/>
  <c r="L671" i="3"/>
  <c r="E672" i="3"/>
  <c r="L672" i="3"/>
  <c r="F673" i="3"/>
  <c r="G673" i="3"/>
  <c r="H673" i="3"/>
  <c r="I673" i="3"/>
  <c r="J673" i="3"/>
  <c r="K673" i="3"/>
  <c r="E674" i="3"/>
  <c r="L674" i="3"/>
  <c r="E675" i="3"/>
  <c r="L675" i="3"/>
  <c r="E676" i="3"/>
  <c r="L676" i="3"/>
  <c r="F677" i="3"/>
  <c r="G677" i="3"/>
  <c r="H677" i="3"/>
  <c r="I677" i="3"/>
  <c r="J677" i="3"/>
  <c r="K677" i="3"/>
  <c r="E678" i="3"/>
  <c r="L678" i="3"/>
  <c r="E679" i="3"/>
  <c r="L679" i="3"/>
  <c r="E680" i="3"/>
  <c r="L680" i="3"/>
  <c r="E681" i="3"/>
  <c r="L681" i="3"/>
  <c r="E682" i="3"/>
  <c r="L682" i="3"/>
  <c r="F683" i="3"/>
  <c r="G683" i="3"/>
  <c r="H683" i="3"/>
  <c r="I683" i="3"/>
  <c r="J683" i="3"/>
  <c r="K683" i="3"/>
  <c r="E684" i="3"/>
  <c r="L684" i="3"/>
  <c r="E685" i="3"/>
  <c r="L685" i="3"/>
  <c r="E686" i="3"/>
  <c r="L686" i="3"/>
  <c r="E687" i="3"/>
  <c r="L687" i="3"/>
  <c r="E688" i="3"/>
  <c r="L688" i="3"/>
  <c r="E689" i="3"/>
  <c r="L689" i="3"/>
  <c r="F690" i="3"/>
  <c r="G690" i="3"/>
  <c r="H690" i="3"/>
  <c r="I690" i="3"/>
  <c r="J690" i="3"/>
  <c r="K690" i="3"/>
  <c r="E691" i="3"/>
  <c r="L691" i="3"/>
  <c r="E692" i="3"/>
  <c r="L692" i="3"/>
  <c r="E693" i="3"/>
  <c r="L693" i="3"/>
  <c r="E694" i="3"/>
  <c r="L694" i="3"/>
  <c r="E695" i="3"/>
  <c r="L695" i="3"/>
  <c r="E696" i="3"/>
  <c r="L696" i="3"/>
  <c r="E697" i="3"/>
  <c r="L697" i="3"/>
  <c r="E698" i="3"/>
  <c r="L698" i="3"/>
  <c r="F699" i="3"/>
  <c r="G699" i="3"/>
  <c r="H699" i="3"/>
  <c r="I699" i="3"/>
  <c r="J699" i="3"/>
  <c r="K699" i="3"/>
  <c r="E700" i="3"/>
  <c r="L700" i="3"/>
  <c r="E701" i="3"/>
  <c r="L701" i="3"/>
  <c r="E702" i="3"/>
  <c r="L702" i="3"/>
  <c r="E703" i="3"/>
  <c r="L703" i="3"/>
  <c r="E704" i="3"/>
  <c r="L704" i="3"/>
  <c r="E705" i="3"/>
  <c r="L705" i="3"/>
  <c r="E706" i="3"/>
  <c r="L706" i="3"/>
  <c r="E707" i="3"/>
  <c r="L707" i="3"/>
  <c r="F708" i="3"/>
  <c r="G708" i="3"/>
  <c r="H708" i="3"/>
  <c r="I708" i="3"/>
  <c r="J708" i="3"/>
  <c r="K708" i="3"/>
  <c r="E709" i="3"/>
  <c r="L709" i="3"/>
  <c r="E710" i="3"/>
  <c r="L710" i="3"/>
  <c r="E711" i="3"/>
  <c r="L711" i="3"/>
  <c r="E712" i="3"/>
  <c r="L712" i="3"/>
  <c r="E713" i="3"/>
  <c r="L713" i="3"/>
  <c r="E714" i="3"/>
  <c r="L714" i="3"/>
  <c r="F715" i="3"/>
  <c r="G715" i="3"/>
  <c r="H715" i="3"/>
  <c r="I715" i="3"/>
  <c r="J715" i="3"/>
  <c r="K715" i="3"/>
  <c r="E716" i="3"/>
  <c r="L716" i="3"/>
  <c r="E717" i="3"/>
  <c r="M717" i="3" s="1"/>
  <c r="L717" i="3"/>
  <c r="E718" i="3"/>
  <c r="L718" i="3"/>
  <c r="E719" i="3"/>
  <c r="L719" i="3"/>
  <c r="E720" i="3"/>
  <c r="L720" i="3"/>
  <c r="E721" i="3"/>
  <c r="M721" i="3" s="1"/>
  <c r="L721" i="3"/>
  <c r="F722" i="3"/>
  <c r="G722" i="3"/>
  <c r="H722" i="3"/>
  <c r="I722" i="3"/>
  <c r="J722" i="3"/>
  <c r="K722" i="3"/>
  <c r="E723" i="3"/>
  <c r="M723" i="3" s="1"/>
  <c r="L723" i="3"/>
  <c r="E724" i="3"/>
  <c r="L724" i="3"/>
  <c r="E725" i="3"/>
  <c r="L725" i="3"/>
  <c r="F726" i="3"/>
  <c r="G726" i="3"/>
  <c r="H726" i="3"/>
  <c r="I726" i="3"/>
  <c r="J726" i="3"/>
  <c r="K726" i="3"/>
  <c r="E727" i="3"/>
  <c r="L727" i="3"/>
  <c r="E728" i="3"/>
  <c r="L728" i="3"/>
  <c r="E729" i="3"/>
  <c r="M729" i="3" s="1"/>
  <c r="L729" i="3"/>
  <c r="E730" i="3"/>
  <c r="L730" i="3"/>
  <c r="E731" i="3"/>
  <c r="L731" i="3"/>
  <c r="E732" i="3"/>
  <c r="L732" i="3"/>
  <c r="E733" i="3"/>
  <c r="M733" i="3" s="1"/>
  <c r="L733" i="3"/>
  <c r="F734" i="3"/>
  <c r="G734" i="3"/>
  <c r="H734" i="3"/>
  <c r="I734" i="3"/>
  <c r="J734" i="3"/>
  <c r="K734" i="3"/>
  <c r="E735" i="3"/>
  <c r="L735" i="3"/>
  <c r="E736" i="3"/>
  <c r="L736" i="3"/>
  <c r="E737" i="3"/>
  <c r="L737" i="3"/>
  <c r="F738" i="3"/>
  <c r="G738" i="3"/>
  <c r="H738" i="3"/>
  <c r="I738" i="3"/>
  <c r="J738" i="3"/>
  <c r="K738" i="3"/>
  <c r="E739" i="3"/>
  <c r="L739" i="3"/>
  <c r="E740" i="3"/>
  <c r="L740" i="3"/>
  <c r="E741" i="3"/>
  <c r="L741" i="3"/>
  <c r="E742" i="3"/>
  <c r="L742" i="3"/>
  <c r="E744" i="3"/>
  <c r="M744" i="3" s="1"/>
  <c r="L744" i="3"/>
  <c r="E745" i="3"/>
  <c r="L745" i="3"/>
  <c r="E746" i="3"/>
  <c r="M746" i="3" s="1"/>
  <c r="L746" i="3"/>
  <c r="M747" i="3"/>
  <c r="E748" i="3"/>
  <c r="L748" i="3"/>
  <c r="M749" i="3"/>
  <c r="M750" i="3"/>
  <c r="M751" i="3"/>
  <c r="D752" i="3"/>
  <c r="M755" i="3"/>
  <c r="M756" i="3"/>
  <c r="I14" i="5"/>
  <c r="I16" i="5"/>
  <c r="L16" i="5"/>
  <c r="M16" i="5"/>
  <c r="I17" i="5"/>
  <c r="I19" i="5"/>
  <c r="M19" i="5"/>
  <c r="I20" i="5"/>
  <c r="P24" i="5" s="1"/>
  <c r="L21" i="5"/>
  <c r="M21" i="5"/>
  <c r="L24" i="5"/>
  <c r="M24" i="5"/>
  <c r="N24" i="5"/>
  <c r="O24" i="5"/>
  <c r="Q24" i="5"/>
  <c r="R24" i="5"/>
  <c r="S24" i="5"/>
  <c r="L25" i="5"/>
  <c r="M25" i="5"/>
  <c r="N25" i="5"/>
  <c r="O25" i="5"/>
  <c r="P25" i="5"/>
  <c r="Q25" i="5"/>
  <c r="R25" i="5"/>
  <c r="S25" i="5"/>
  <c r="J26" i="5"/>
  <c r="J27" i="5"/>
  <c r="J28" i="5" s="1"/>
  <c r="M30" i="5"/>
  <c r="N30" i="5"/>
  <c r="O30" i="5"/>
  <c r="P30" i="5"/>
  <c r="Q30" i="5"/>
  <c r="R30" i="5"/>
  <c r="L31" i="5"/>
  <c r="S31" i="5"/>
  <c r="S30" i="5" s="1"/>
  <c r="T31" i="5"/>
  <c r="L32" i="5"/>
  <c r="T32" i="5" s="1"/>
  <c r="S32" i="5"/>
  <c r="M33" i="5"/>
  <c r="N33" i="5"/>
  <c r="O33" i="5"/>
  <c r="P33" i="5"/>
  <c r="Q33" i="5"/>
  <c r="R33" i="5"/>
  <c r="L34" i="5"/>
  <c r="T34" i="5" s="1"/>
  <c r="S34" i="5"/>
  <c r="L35" i="5"/>
  <c r="T35" i="5" s="1"/>
  <c r="S35" i="5"/>
  <c r="L36" i="5"/>
  <c r="S36" i="5"/>
  <c r="T36" i="5"/>
  <c r="L37" i="5"/>
  <c r="T37" i="5" s="1"/>
  <c r="S37" i="5"/>
  <c r="L38" i="5"/>
  <c r="T38" i="5" s="1"/>
  <c r="S38" i="5"/>
  <c r="M39" i="5"/>
  <c r="N39" i="5"/>
  <c r="O39" i="5"/>
  <c r="P39" i="5"/>
  <c r="Q39" i="5"/>
  <c r="R39" i="5"/>
  <c r="L40" i="5"/>
  <c r="T40" i="5" s="1"/>
  <c r="S40" i="5"/>
  <c r="L41" i="5"/>
  <c r="T41" i="5" s="1"/>
  <c r="S41" i="5"/>
  <c r="L42" i="5"/>
  <c r="T42" i="5" s="1"/>
  <c r="S42" i="5"/>
  <c r="L43" i="5"/>
  <c r="S43" i="5"/>
  <c r="T43" i="5"/>
  <c r="L44" i="5"/>
  <c r="T44" i="5" s="1"/>
  <c r="S44" i="5"/>
  <c r="L45" i="5"/>
  <c r="T45" i="5" s="1"/>
  <c r="S45" i="5"/>
  <c r="L46" i="5"/>
  <c r="S46" i="5"/>
  <c r="T46" i="5"/>
  <c r="L47" i="5"/>
  <c r="T47" i="5" s="1"/>
  <c r="S47" i="5"/>
  <c r="M48" i="5"/>
  <c r="N48" i="5"/>
  <c r="O48" i="5"/>
  <c r="P48" i="5"/>
  <c r="Q48" i="5"/>
  <c r="R48" i="5"/>
  <c r="L49" i="5"/>
  <c r="S49" i="5"/>
  <c r="T49" i="5"/>
  <c r="L50" i="5"/>
  <c r="T50" i="5" s="1"/>
  <c r="S50" i="5"/>
  <c r="L51" i="5"/>
  <c r="T51" i="5" s="1"/>
  <c r="S51" i="5"/>
  <c r="L52" i="5"/>
  <c r="T52" i="5" s="1"/>
  <c r="S52" i="5"/>
  <c r="L53" i="5"/>
  <c r="T53" i="5" s="1"/>
  <c r="S53" i="5"/>
  <c r="L54" i="5"/>
  <c r="T54" i="5" s="1"/>
  <c r="S54" i="5"/>
  <c r="L55" i="5"/>
  <c r="T55" i="5" s="1"/>
  <c r="S55" i="5"/>
  <c r="L56" i="5"/>
  <c r="S56" i="5"/>
  <c r="T56" i="5"/>
  <c r="L57" i="5"/>
  <c r="S57" i="5"/>
  <c r="T57" i="5"/>
  <c r="L58" i="5"/>
  <c r="T58" i="5" s="1"/>
  <c r="S58" i="5"/>
  <c r="L59" i="5"/>
  <c r="T59" i="5" s="1"/>
  <c r="S59" i="5"/>
  <c r="L60" i="5"/>
  <c r="T60" i="5" s="1"/>
  <c r="S60" i="5"/>
  <c r="L61" i="5"/>
  <c r="T61" i="5" s="1"/>
  <c r="S61" i="5"/>
  <c r="L62" i="5"/>
  <c r="T62" i="5" s="1"/>
  <c r="S62" i="5"/>
  <c r="L63" i="5"/>
  <c r="T63" i="5" s="1"/>
  <c r="S63" i="5"/>
  <c r="L64" i="5"/>
  <c r="S64" i="5"/>
  <c r="T64" i="5"/>
  <c r="L65" i="5"/>
  <c r="S65" i="5"/>
  <c r="T65" i="5"/>
  <c r="M66" i="5"/>
  <c r="N66" i="5"/>
  <c r="O66" i="5"/>
  <c r="P66" i="5"/>
  <c r="Q66" i="5"/>
  <c r="R66" i="5"/>
  <c r="L67" i="5"/>
  <c r="S67" i="5"/>
  <c r="T67" i="5"/>
  <c r="L68" i="5"/>
  <c r="T68" i="5" s="1"/>
  <c r="S68" i="5"/>
  <c r="L69" i="5"/>
  <c r="T69" i="5" s="1"/>
  <c r="S69" i="5"/>
  <c r="S66" i="5" s="1"/>
  <c r="M70" i="5"/>
  <c r="N70" i="5"/>
  <c r="O70" i="5"/>
  <c r="P70" i="5"/>
  <c r="Q70" i="5"/>
  <c r="R70" i="5"/>
  <c r="L71" i="5"/>
  <c r="T71" i="5" s="1"/>
  <c r="S71" i="5"/>
  <c r="S70" i="5" s="1"/>
  <c r="L72" i="5"/>
  <c r="S72" i="5"/>
  <c r="T72" i="5"/>
  <c r="L73" i="5"/>
  <c r="T73" i="5" s="1"/>
  <c r="S73" i="5"/>
  <c r="L74" i="5"/>
  <c r="T74" i="5" s="1"/>
  <c r="S74" i="5"/>
  <c r="L75" i="5"/>
  <c r="T75" i="5" s="1"/>
  <c r="S75" i="5"/>
  <c r="M76" i="5"/>
  <c r="N76" i="5"/>
  <c r="O76" i="5"/>
  <c r="P76" i="5"/>
  <c r="Q76" i="5"/>
  <c r="R76" i="5"/>
  <c r="L77" i="5"/>
  <c r="T77" i="5" s="1"/>
  <c r="S77" i="5"/>
  <c r="L78" i="5"/>
  <c r="T78" i="5" s="1"/>
  <c r="S78" i="5"/>
  <c r="L79" i="5"/>
  <c r="S79" i="5"/>
  <c r="T79" i="5"/>
  <c r="L80" i="5"/>
  <c r="T80" i="5" s="1"/>
  <c r="S80" i="5"/>
  <c r="L81" i="5"/>
  <c r="T81" i="5" s="1"/>
  <c r="S81" i="5"/>
  <c r="L82" i="5"/>
  <c r="S82" i="5"/>
  <c r="T82" i="5"/>
  <c r="M83" i="5"/>
  <c r="N83" i="5"/>
  <c r="O83" i="5"/>
  <c r="P83" i="5"/>
  <c r="Q83" i="5"/>
  <c r="R83" i="5"/>
  <c r="L84" i="5"/>
  <c r="S84" i="5"/>
  <c r="T84" i="5"/>
  <c r="L85" i="5"/>
  <c r="S85" i="5"/>
  <c r="T85" i="5"/>
  <c r="L86" i="5"/>
  <c r="T86" i="5" s="1"/>
  <c r="S86" i="5"/>
  <c r="L87" i="5"/>
  <c r="T87" i="5" s="1"/>
  <c r="S87" i="5"/>
  <c r="L88" i="5"/>
  <c r="T88" i="5" s="1"/>
  <c r="S88" i="5"/>
  <c r="L89" i="5"/>
  <c r="T89" i="5" s="1"/>
  <c r="S89" i="5"/>
  <c r="L90" i="5"/>
  <c r="T90" i="5" s="1"/>
  <c r="S90" i="5"/>
  <c r="L91" i="5"/>
  <c r="T91" i="5" s="1"/>
  <c r="S91" i="5"/>
  <c r="M92" i="5"/>
  <c r="N92" i="5"/>
  <c r="O92" i="5"/>
  <c r="P92" i="5"/>
  <c r="Q92" i="5"/>
  <c r="R92" i="5"/>
  <c r="L93" i="5"/>
  <c r="T93" i="5" s="1"/>
  <c r="S93" i="5"/>
  <c r="L94" i="5"/>
  <c r="S94" i="5"/>
  <c r="T94" i="5"/>
  <c r="L95" i="5"/>
  <c r="S95" i="5"/>
  <c r="T95" i="5"/>
  <c r="L96" i="5"/>
  <c r="T96" i="5" s="1"/>
  <c r="S96" i="5"/>
  <c r="L97" i="5"/>
  <c r="T97" i="5" s="1"/>
  <c r="S97" i="5"/>
  <c r="L98" i="5"/>
  <c r="T98" i="5" s="1"/>
  <c r="S98" i="5"/>
  <c r="L99" i="5"/>
  <c r="T99" i="5" s="1"/>
  <c r="S99" i="5"/>
  <c r="L100" i="5"/>
  <c r="T100" i="5" s="1"/>
  <c r="S100" i="5"/>
  <c r="M101" i="5"/>
  <c r="N101" i="5"/>
  <c r="O101" i="5"/>
  <c r="P101" i="5"/>
  <c r="Q101" i="5"/>
  <c r="R101" i="5"/>
  <c r="L102" i="5"/>
  <c r="T102" i="5" s="1"/>
  <c r="S102" i="5"/>
  <c r="L103" i="5"/>
  <c r="T103" i="5" s="1"/>
  <c r="S103" i="5"/>
  <c r="L104" i="5"/>
  <c r="S104" i="5"/>
  <c r="T104" i="5"/>
  <c r="L105" i="5"/>
  <c r="S105" i="5"/>
  <c r="T105" i="5"/>
  <c r="L106" i="5"/>
  <c r="T106" i="5" s="1"/>
  <c r="S106" i="5"/>
  <c r="L107" i="5"/>
  <c r="T107" i="5" s="1"/>
  <c r="S107" i="5"/>
  <c r="M108" i="5"/>
  <c r="N108" i="5"/>
  <c r="O108" i="5"/>
  <c r="P108" i="5"/>
  <c r="Q108" i="5"/>
  <c r="R108" i="5"/>
  <c r="L109" i="5"/>
  <c r="T109" i="5" s="1"/>
  <c r="S109" i="5"/>
  <c r="L110" i="5"/>
  <c r="T110" i="5" s="1"/>
  <c r="S110" i="5"/>
  <c r="L111" i="5"/>
  <c r="T111" i="5" s="1"/>
  <c r="S111" i="5"/>
  <c r="L112" i="5"/>
  <c r="T112" i="5" s="1"/>
  <c r="S112" i="5"/>
  <c r="L113" i="5"/>
  <c r="T113" i="5" s="1"/>
  <c r="S113" i="5"/>
  <c r="L114" i="5"/>
  <c r="S114" i="5"/>
  <c r="T114" i="5"/>
  <c r="M115" i="5"/>
  <c r="N115" i="5"/>
  <c r="O115" i="5"/>
  <c r="P115" i="5"/>
  <c r="Q115" i="5"/>
  <c r="R115" i="5"/>
  <c r="L116" i="5"/>
  <c r="S116" i="5"/>
  <c r="L117" i="5"/>
  <c r="T117" i="5" s="1"/>
  <c r="S117" i="5"/>
  <c r="S115" i="5" s="1"/>
  <c r="L118" i="5"/>
  <c r="T118" i="5" s="1"/>
  <c r="S118" i="5"/>
  <c r="M119" i="5"/>
  <c r="N119" i="5"/>
  <c r="O119" i="5"/>
  <c r="P119" i="5"/>
  <c r="Q119" i="5"/>
  <c r="R119" i="5"/>
  <c r="L120" i="5"/>
  <c r="T120" i="5" s="1"/>
  <c r="S120" i="5"/>
  <c r="L121" i="5"/>
  <c r="T121" i="5" s="1"/>
  <c r="S121" i="5"/>
  <c r="L122" i="5"/>
  <c r="S122" i="5"/>
  <c r="T122" i="5"/>
  <c r="L123" i="5"/>
  <c r="S123" i="5"/>
  <c r="T123" i="5"/>
  <c r="L124" i="5"/>
  <c r="T124" i="5" s="1"/>
  <c r="S124" i="5"/>
  <c r="L125" i="5"/>
  <c r="T125" i="5" s="1"/>
  <c r="S125" i="5"/>
  <c r="L126" i="5"/>
  <c r="T126" i="5" s="1"/>
  <c r="S126" i="5"/>
  <c r="M127" i="5"/>
  <c r="N127" i="5"/>
  <c r="O127" i="5"/>
  <c r="P127" i="5"/>
  <c r="Q127" i="5"/>
  <c r="R127" i="5"/>
  <c r="L128" i="5"/>
  <c r="L127" i="5" s="1"/>
  <c r="T127" i="5" s="1"/>
  <c r="S128" i="5"/>
  <c r="S127" i="5" s="1"/>
  <c r="T128" i="5"/>
  <c r="L129" i="5"/>
  <c r="S129" i="5"/>
  <c r="T129" i="5"/>
  <c r="L130" i="5"/>
  <c r="T130" i="5" s="1"/>
  <c r="S130" i="5"/>
  <c r="M131" i="5"/>
  <c r="N131" i="5"/>
  <c r="O131" i="5"/>
  <c r="P131" i="5"/>
  <c r="Q131" i="5"/>
  <c r="R131" i="5"/>
  <c r="L132" i="5"/>
  <c r="T132" i="5" s="1"/>
  <c r="S132" i="5"/>
  <c r="L133" i="5"/>
  <c r="T133" i="5" s="1"/>
  <c r="S133" i="5"/>
  <c r="L134" i="5"/>
  <c r="T134" i="5" s="1"/>
  <c r="S134" i="5"/>
  <c r="L135" i="5"/>
  <c r="T135" i="5" s="1"/>
  <c r="S135" i="5"/>
  <c r="L137" i="5"/>
  <c r="S137" i="5"/>
  <c r="S136" i="5" s="1"/>
  <c r="L138" i="5"/>
  <c r="S138" i="5"/>
  <c r="T138" i="5"/>
  <c r="L139" i="5"/>
  <c r="T139" i="5" s="1"/>
  <c r="S139" i="5"/>
  <c r="T140" i="5"/>
  <c r="L141" i="5"/>
  <c r="T141" i="5" s="1"/>
  <c r="S141" i="5"/>
  <c r="T142" i="5"/>
  <c r="T143" i="5"/>
  <c r="T144" i="5"/>
  <c r="K145" i="5"/>
  <c r="P145" i="5"/>
  <c r="U145" i="5"/>
  <c r="T148" i="5"/>
  <c r="T149" i="5"/>
  <c r="J9" i="1" l="1"/>
  <c r="Q145" i="5"/>
  <c r="F440" i="3"/>
  <c r="F628" i="3"/>
  <c r="S119" i="5"/>
  <c r="S108" i="5"/>
  <c r="S101" i="5"/>
  <c r="S83" i="5"/>
  <c r="F355" i="3"/>
  <c r="F181" i="3"/>
  <c r="M49" i="3"/>
  <c r="M45" i="3"/>
  <c r="B13" i="2"/>
  <c r="B626" i="3"/>
  <c r="M145" i="5"/>
  <c r="L115" i="5"/>
  <c r="T115" i="5" s="1"/>
  <c r="T116" i="5"/>
  <c r="C635" i="3"/>
  <c r="N752" i="3"/>
  <c r="F456" i="3"/>
  <c r="M394" i="3"/>
  <c r="M390" i="3"/>
  <c r="M380" i="3"/>
  <c r="M378" i="3"/>
  <c r="L106" i="1"/>
  <c r="T137" i="5"/>
  <c r="L136" i="5"/>
  <c r="T136" i="5" s="1"/>
  <c r="S48" i="5"/>
  <c r="S33" i="5"/>
  <c r="M528" i="3"/>
  <c r="M522" i="3"/>
  <c r="M476" i="3"/>
  <c r="M474" i="3"/>
  <c r="M472" i="3"/>
  <c r="O145" i="5"/>
  <c r="N145" i="5"/>
  <c r="S39" i="5"/>
  <c r="M732" i="3"/>
  <c r="M710" i="3"/>
  <c r="M676" i="3"/>
  <c r="M674" i="3"/>
  <c r="M672" i="3"/>
  <c r="M670" i="3"/>
  <c r="M668" i="3"/>
  <c r="M648" i="3"/>
  <c r="M644" i="3"/>
  <c r="M579" i="3"/>
  <c r="L478" i="3"/>
  <c r="Q94" i="1"/>
  <c r="J94" i="1" s="1"/>
  <c r="M158" i="3"/>
  <c r="M154" i="3"/>
  <c r="M146" i="3"/>
  <c r="M144" i="3"/>
  <c r="M132" i="3"/>
  <c r="M92" i="3"/>
  <c r="H30" i="2"/>
  <c r="M86" i="3"/>
  <c r="M84" i="3"/>
  <c r="M80" i="3"/>
  <c r="M76" i="3"/>
  <c r="E65" i="3"/>
  <c r="M64" i="3"/>
  <c r="F72" i="2"/>
  <c r="F29" i="2"/>
  <c r="L67" i="1"/>
  <c r="L83" i="5"/>
  <c r="T83" i="5" s="1"/>
  <c r="S76" i="5"/>
  <c r="R145" i="5"/>
  <c r="S131" i="5"/>
  <c r="S92" i="5"/>
  <c r="M701" i="3"/>
  <c r="M679" i="3"/>
  <c r="M537" i="3"/>
  <c r="M529" i="3"/>
  <c r="M373" i="3"/>
  <c r="M141" i="3"/>
  <c r="M46" i="3"/>
  <c r="M40" i="3"/>
  <c r="L131" i="1"/>
  <c r="G130" i="1"/>
  <c r="G132" i="1" s="1"/>
  <c r="F129" i="1"/>
  <c r="L124" i="1"/>
  <c r="G123" i="1"/>
  <c r="F122" i="1"/>
  <c r="F127" i="1" s="1"/>
  <c r="G117" i="1"/>
  <c r="G118" i="1" s="1"/>
  <c r="F116" i="1"/>
  <c r="F118" i="1" s="1"/>
  <c r="F113" i="1"/>
  <c r="F114" i="1" s="1"/>
  <c r="L109" i="1"/>
  <c r="L110" i="1" s="1"/>
  <c r="G108" i="1"/>
  <c r="F105" i="1"/>
  <c r="L98" i="1"/>
  <c r="G97" i="1"/>
  <c r="F94" i="1"/>
  <c r="F95" i="1" s="1"/>
  <c r="L92" i="1"/>
  <c r="G91" i="1"/>
  <c r="G88" i="1"/>
  <c r="F87" i="1"/>
  <c r="F80" i="1"/>
  <c r="F81" i="1" s="1"/>
  <c r="L74" i="1"/>
  <c r="G73" i="1"/>
  <c r="F70" i="1"/>
  <c r="F71" i="1" s="1"/>
  <c r="L66" i="1"/>
  <c r="G65" i="1"/>
  <c r="F62" i="1"/>
  <c r="L60" i="1"/>
  <c r="G59" i="1"/>
  <c r="F58" i="1"/>
  <c r="L54" i="1"/>
  <c r="G53" i="1"/>
  <c r="F52" i="1"/>
  <c r="F56" i="1" s="1"/>
  <c r="L45" i="1"/>
  <c r="L46" i="1" s="1"/>
  <c r="G44" i="1"/>
  <c r="G46" i="1" s="1"/>
  <c r="F43" i="1"/>
  <c r="L40" i="1"/>
  <c r="G38" i="1"/>
  <c r="N38" i="1" s="1"/>
  <c r="F37" i="1"/>
  <c r="L35" i="1"/>
  <c r="G27" i="1"/>
  <c r="F26" i="1"/>
  <c r="L22" i="1"/>
  <c r="F21" i="1"/>
  <c r="G19" i="1"/>
  <c r="G17" i="1"/>
  <c r="L15" i="1"/>
  <c r="F14" i="1"/>
  <c r="G9" i="1"/>
  <c r="M745" i="3"/>
  <c r="M740" i="3"/>
  <c r="M720" i="3"/>
  <c r="M697" i="3"/>
  <c r="M695" i="3"/>
  <c r="M693" i="3"/>
  <c r="M689" i="3"/>
  <c r="M685" i="3"/>
  <c r="M675" i="3"/>
  <c r="M671" i="3"/>
  <c r="M669" i="3"/>
  <c r="M657" i="3"/>
  <c r="L637" i="3"/>
  <c r="M545" i="3"/>
  <c r="M493" i="3"/>
  <c r="M491" i="3"/>
  <c r="M485" i="3"/>
  <c r="J429" i="3"/>
  <c r="M387" i="3"/>
  <c r="M66" i="3"/>
  <c r="M63" i="3"/>
  <c r="M32" i="3"/>
  <c r="M26" i="3"/>
  <c r="L63" i="1"/>
  <c r="L56" i="1"/>
  <c r="Q9" i="1"/>
  <c r="M741" i="3"/>
  <c r="M698" i="3"/>
  <c r="M688" i="3"/>
  <c r="M666" i="3"/>
  <c r="M662" i="3"/>
  <c r="J752" i="3"/>
  <c r="M520" i="3"/>
  <c r="M514" i="3"/>
  <c r="M494" i="3"/>
  <c r="M486" i="3"/>
  <c r="M424" i="3"/>
  <c r="M404" i="3"/>
  <c r="M367" i="3"/>
  <c r="M136" i="3"/>
  <c r="M119" i="3"/>
  <c r="M107" i="3"/>
  <c r="M95" i="3"/>
  <c r="M56" i="3"/>
  <c r="F27" i="2"/>
  <c r="G110" i="1"/>
  <c r="G67" i="1"/>
  <c r="L586" i="3"/>
  <c r="H419" i="3"/>
  <c r="M711" i="3"/>
  <c r="L699" i="3"/>
  <c r="M550" i="3"/>
  <c r="M538" i="3"/>
  <c r="L531" i="3"/>
  <c r="M525" i="3"/>
  <c r="M509" i="3"/>
  <c r="M167" i="3"/>
  <c r="M157" i="3"/>
  <c r="M143" i="3"/>
  <c r="M83" i="3"/>
  <c r="M73" i="3"/>
  <c r="H169" i="3"/>
  <c r="F93" i="2"/>
  <c r="F99" i="1"/>
  <c r="F75" i="1"/>
  <c r="F67" i="1"/>
  <c r="L33" i="3"/>
  <c r="L743" i="3"/>
  <c r="M735" i="3"/>
  <c r="L715" i="3"/>
  <c r="M714" i="3"/>
  <c r="M705" i="3"/>
  <c r="M696" i="3"/>
  <c r="M694" i="3"/>
  <c r="M692" i="3"/>
  <c r="L683" i="3"/>
  <c r="M682" i="3"/>
  <c r="M667" i="3"/>
  <c r="M664" i="3"/>
  <c r="M658" i="3"/>
  <c r="M656" i="3"/>
  <c r="M654" i="3"/>
  <c r="M652" i="3"/>
  <c r="M642" i="3"/>
  <c r="M592" i="3"/>
  <c r="M590" i="3"/>
  <c r="M571" i="3"/>
  <c r="M552" i="3"/>
  <c r="M546" i="3"/>
  <c r="M540" i="3"/>
  <c r="M504" i="3"/>
  <c r="M483" i="3"/>
  <c r="M407" i="3"/>
  <c r="M370" i="3"/>
  <c r="M362" i="3"/>
  <c r="M163" i="3"/>
  <c r="M138" i="3"/>
  <c r="M111" i="3"/>
  <c r="M101" i="3"/>
  <c r="M99" i="3"/>
  <c r="M97" i="3"/>
  <c r="M70" i="3"/>
  <c r="M59" i="3"/>
  <c r="M57" i="3"/>
  <c r="M55" i="3"/>
  <c r="M53" i="3"/>
  <c r="M51" i="3"/>
  <c r="M43" i="3"/>
  <c r="M38" i="3"/>
  <c r="F92" i="2"/>
  <c r="F60" i="2"/>
  <c r="L132" i="1"/>
  <c r="F132" i="1"/>
  <c r="F110" i="1"/>
  <c r="G56" i="1"/>
  <c r="F28" i="1"/>
  <c r="L21" i="1"/>
  <c r="G20" i="1"/>
  <c r="G23" i="1" s="1"/>
  <c r="F19" i="1"/>
  <c r="L17" i="1"/>
  <c r="G16" i="1"/>
  <c r="F15" i="1"/>
  <c r="N9" i="1"/>
  <c r="L734" i="3"/>
  <c r="L722" i="3"/>
  <c r="M704" i="3"/>
  <c r="M691" i="3"/>
  <c r="F752" i="3"/>
  <c r="M659" i="3"/>
  <c r="M649" i="3"/>
  <c r="M580" i="3"/>
  <c r="M557" i="3"/>
  <c r="M555" i="3"/>
  <c r="M523" i="3"/>
  <c r="M519" i="3"/>
  <c r="M517" i="3"/>
  <c r="M515" i="3"/>
  <c r="M513" i="3"/>
  <c r="M511" i="3"/>
  <c r="M492" i="3"/>
  <c r="B454" i="3"/>
  <c r="M428" i="3"/>
  <c r="M395" i="3"/>
  <c r="M381" i="3"/>
  <c r="M379" i="3"/>
  <c r="H37" i="2"/>
  <c r="M149" i="3"/>
  <c r="M147" i="3"/>
  <c r="M128" i="3"/>
  <c r="M91" i="3"/>
  <c r="M89" i="3"/>
  <c r="M87" i="3"/>
  <c r="M85" i="3"/>
  <c r="M79" i="3"/>
  <c r="F84" i="2"/>
  <c r="F82" i="2"/>
  <c r="F75" i="2"/>
  <c r="L127" i="1"/>
  <c r="F89" i="1"/>
  <c r="L75" i="1"/>
  <c r="L71" i="1"/>
  <c r="F63" i="1"/>
  <c r="M728" i="3"/>
  <c r="L677" i="3"/>
  <c r="L640" i="3"/>
  <c r="G211" i="3"/>
  <c r="I597" i="3"/>
  <c r="I446" i="3" s="1"/>
  <c r="M595" i="3"/>
  <c r="M593" i="3"/>
  <c r="M589" i="3"/>
  <c r="E93" i="2"/>
  <c r="M583" i="3"/>
  <c r="M572" i="3"/>
  <c r="M568" i="3"/>
  <c r="M562" i="3"/>
  <c r="M543" i="3"/>
  <c r="M539" i="3"/>
  <c r="M535" i="3"/>
  <c r="L521" i="3"/>
  <c r="M506" i="3"/>
  <c r="M501" i="3"/>
  <c r="M499" i="3"/>
  <c r="M489" i="3"/>
  <c r="B438" i="3"/>
  <c r="M418" i="3"/>
  <c r="M414" i="3"/>
  <c r="M408" i="3"/>
  <c r="L388" i="3"/>
  <c r="M371" i="3"/>
  <c r="M369" i="3"/>
  <c r="M363" i="3"/>
  <c r="M168" i="3"/>
  <c r="M164" i="3"/>
  <c r="M148" i="3"/>
  <c r="M131" i="3"/>
  <c r="M116" i="3"/>
  <c r="H32" i="2"/>
  <c r="M104" i="3"/>
  <c r="M98" i="3"/>
  <c r="M96" i="3"/>
  <c r="M88" i="3"/>
  <c r="M67" i="3"/>
  <c r="M60" i="3"/>
  <c r="M54" i="3"/>
  <c r="M50" i="3"/>
  <c r="M44" i="3"/>
  <c r="M37" i="3"/>
  <c r="M31" i="3"/>
  <c r="L114" i="1"/>
  <c r="L81" i="1"/>
  <c r="G75" i="1"/>
  <c r="G63" i="1"/>
  <c r="F46" i="1"/>
  <c r="M736" i="3"/>
  <c r="M730" i="3"/>
  <c r="M727" i="3"/>
  <c r="M725" i="3"/>
  <c r="M719" i="3"/>
  <c r="E715" i="3"/>
  <c r="M713" i="3"/>
  <c r="M706" i="3"/>
  <c r="M703" i="3"/>
  <c r="E699" i="3"/>
  <c r="M699" i="3" s="1"/>
  <c r="L690" i="3"/>
  <c r="M687" i="3"/>
  <c r="E683" i="3"/>
  <c r="M683" i="3" s="1"/>
  <c r="M681" i="3"/>
  <c r="E677" i="3"/>
  <c r="M677" i="3" s="1"/>
  <c r="H752" i="3"/>
  <c r="M661" i="3"/>
  <c r="L655" i="3"/>
  <c r="M653" i="3"/>
  <c r="M650" i="3"/>
  <c r="M641" i="3"/>
  <c r="M639" i="3"/>
  <c r="G239" i="3"/>
  <c r="M585" i="3"/>
  <c r="M582" i="3"/>
  <c r="Q130" i="1"/>
  <c r="J130" i="1" s="1"/>
  <c r="N130" i="1" s="1"/>
  <c r="M577" i="3"/>
  <c r="M574" i="3"/>
  <c r="M569" i="3"/>
  <c r="M549" i="3"/>
  <c r="L536" i="3"/>
  <c r="Q97" i="1" s="1"/>
  <c r="M534" i="3"/>
  <c r="F89" i="2"/>
  <c r="G597" i="3"/>
  <c r="G446" i="3" s="1"/>
  <c r="E383" i="3"/>
  <c r="M385" i="3"/>
  <c r="L108" i="3"/>
  <c r="E39" i="3"/>
  <c r="F106" i="1"/>
  <c r="L95" i="1"/>
  <c r="L28" i="1"/>
  <c r="G28" i="1"/>
  <c r="F9" i="1"/>
  <c r="P9" i="1"/>
  <c r="I9" i="1"/>
  <c r="L708" i="3"/>
  <c r="I752" i="3"/>
  <c r="E646" i="3"/>
  <c r="K752" i="3"/>
  <c r="G752" i="3"/>
  <c r="H238" i="3"/>
  <c r="L566" i="3"/>
  <c r="E536" i="3"/>
  <c r="M536" i="3" s="1"/>
  <c r="M462" i="3"/>
  <c r="L461" i="3"/>
  <c r="B174" i="3"/>
  <c r="B433" i="3"/>
  <c r="B348" i="3"/>
  <c r="B449" i="3"/>
  <c r="L726" i="3"/>
  <c r="L738" i="3"/>
  <c r="L752" i="3" s="1"/>
  <c r="L301" i="3" s="1"/>
  <c r="M748" i="3"/>
  <c r="M742" i="3"/>
  <c r="M739" i="3"/>
  <c r="M737" i="3"/>
  <c r="M731" i="3"/>
  <c r="E722" i="3"/>
  <c r="M722" i="3" s="1"/>
  <c r="M718" i="3"/>
  <c r="M716" i="3"/>
  <c r="M712" i="3"/>
  <c r="M709" i="3"/>
  <c r="M707" i="3"/>
  <c r="M702" i="3"/>
  <c r="M700" i="3"/>
  <c r="M686" i="3"/>
  <c r="M684" i="3"/>
  <c r="M680" i="3"/>
  <c r="M678" i="3"/>
  <c r="L673" i="3"/>
  <c r="M663" i="3"/>
  <c r="M660" i="3"/>
  <c r="M651" i="3"/>
  <c r="L646" i="3"/>
  <c r="M643" i="3"/>
  <c r="E640" i="3"/>
  <c r="M638" i="3"/>
  <c r="L591" i="3"/>
  <c r="M588" i="3"/>
  <c r="E74" i="2"/>
  <c r="M578" i="3"/>
  <c r="M573" i="3"/>
  <c r="M570" i="3"/>
  <c r="M565" i="3"/>
  <c r="M563" i="3"/>
  <c r="M560" i="3"/>
  <c r="J597" i="3"/>
  <c r="J446" i="3" s="1"/>
  <c r="F597" i="3"/>
  <c r="F446" i="3" s="1"/>
  <c r="E468" i="3"/>
  <c r="M470" i="3"/>
  <c r="L39" i="3"/>
  <c r="L99" i="1"/>
  <c r="F23" i="1"/>
  <c r="F95" i="2"/>
  <c r="Q36" i="1"/>
  <c r="J36" i="1" s="1"/>
  <c r="N36" i="1" s="1"/>
  <c r="M122" i="3"/>
  <c r="M564" i="3"/>
  <c r="P117" i="1"/>
  <c r="I117" i="1" s="1"/>
  <c r="M556" i="3"/>
  <c r="M551" i="3"/>
  <c r="M533" i="3"/>
  <c r="L524" i="3"/>
  <c r="Q123" i="1" s="1"/>
  <c r="J123" i="1" s="1"/>
  <c r="N123" i="1" s="1"/>
  <c r="M526" i="3"/>
  <c r="E524" i="3"/>
  <c r="M524" i="3" s="1"/>
  <c r="I88" i="2"/>
  <c r="L512" i="3"/>
  <c r="M510" i="3"/>
  <c r="M507" i="3"/>
  <c r="I87" i="2"/>
  <c r="I86" i="2" s="1"/>
  <c r="M496" i="3"/>
  <c r="M490" i="3"/>
  <c r="M487" i="3"/>
  <c r="M479" i="3"/>
  <c r="M463" i="3"/>
  <c r="P87" i="1"/>
  <c r="F76" i="2"/>
  <c r="L426" i="3"/>
  <c r="L429" i="3" s="1"/>
  <c r="Q80" i="1" s="1"/>
  <c r="J80" i="1" s="1"/>
  <c r="N80" i="1" s="1"/>
  <c r="M425" i="3"/>
  <c r="M415" i="3"/>
  <c r="L406" i="3"/>
  <c r="E402" i="3"/>
  <c r="M398" i="3"/>
  <c r="M382" i="3"/>
  <c r="M377" i="3"/>
  <c r="M165" i="3"/>
  <c r="M162" i="3"/>
  <c r="M155" i="3"/>
  <c r="M153" i="3"/>
  <c r="M129" i="3"/>
  <c r="M127" i="3"/>
  <c r="N37" i="1"/>
  <c r="Q15" i="1"/>
  <c r="J15" i="1" s="1"/>
  <c r="N15" i="1" s="1"/>
  <c r="M105" i="3"/>
  <c r="M103" i="3"/>
  <c r="L90" i="3"/>
  <c r="G30" i="2"/>
  <c r="M71" i="3"/>
  <c r="M69" i="3"/>
  <c r="L58" i="3"/>
  <c r="I169" i="3"/>
  <c r="M36" i="3"/>
  <c r="M27" i="3"/>
  <c r="M25" i="3"/>
  <c r="F96" i="2"/>
  <c r="F74" i="2"/>
  <c r="L396" i="3"/>
  <c r="M396" i="3" s="1"/>
  <c r="E388" i="3"/>
  <c r="L375" i="3"/>
  <c r="E112" i="3"/>
  <c r="N27" i="1"/>
  <c r="L74" i="3"/>
  <c r="N17" i="1"/>
  <c r="F94" i="2"/>
  <c r="F73" i="2"/>
  <c r="G106" i="1"/>
  <c r="G89" i="1"/>
  <c r="L516" i="3"/>
  <c r="M518" i="3"/>
  <c r="E516" i="3"/>
  <c r="H597" i="3"/>
  <c r="H446" i="3" s="1"/>
  <c r="M508" i="3"/>
  <c r="L503" i="3"/>
  <c r="M500" i="3"/>
  <c r="M495" i="3"/>
  <c r="M488" i="3"/>
  <c r="L481" i="3"/>
  <c r="M480" i="3"/>
  <c r="M473" i="3"/>
  <c r="M416" i="3"/>
  <c r="M397" i="3"/>
  <c r="M372" i="3"/>
  <c r="M365" i="3"/>
  <c r="M161" i="3"/>
  <c r="M159" i="3"/>
  <c r="M156" i="3"/>
  <c r="L142" i="3"/>
  <c r="M133" i="3"/>
  <c r="M130" i="3"/>
  <c r="M118" i="3"/>
  <c r="I32" i="2"/>
  <c r="M106" i="3"/>
  <c r="L94" i="3"/>
  <c r="I30" i="2"/>
  <c r="Q21" i="1"/>
  <c r="J21" i="1" s="1"/>
  <c r="N21" i="1" s="1"/>
  <c r="F26" i="2"/>
  <c r="M72" i="3"/>
  <c r="L65" i="3"/>
  <c r="M41" i="3"/>
  <c r="M35" i="3"/>
  <c r="F90" i="2"/>
  <c r="P123" i="1"/>
  <c r="I123" i="1" s="1"/>
  <c r="S145" i="5"/>
  <c r="L66" i="5"/>
  <c r="T66" i="5" s="1"/>
  <c r="L30" i="5"/>
  <c r="E690" i="3"/>
  <c r="M690" i="3" s="1"/>
  <c r="Q98" i="1"/>
  <c r="J98" i="1" s="1"/>
  <c r="N98" i="1" s="1"/>
  <c r="M477" i="3"/>
  <c r="P88" i="1"/>
  <c r="I88" i="1" s="1"/>
  <c r="M464" i="3"/>
  <c r="M411" i="3"/>
  <c r="L409" i="3"/>
  <c r="E295" i="3"/>
  <c r="I285" i="3"/>
  <c r="L280" i="3"/>
  <c r="K273" i="3"/>
  <c r="F264" i="3"/>
  <c r="E257" i="3"/>
  <c r="H246" i="3"/>
  <c r="H234" i="3"/>
  <c r="H204" i="3"/>
  <c r="L119" i="5"/>
  <c r="T119" i="5" s="1"/>
  <c r="L101" i="5"/>
  <c r="T101" i="5" s="1"/>
  <c r="L39" i="5"/>
  <c r="T39" i="5" s="1"/>
  <c r="L33" i="5"/>
  <c r="T33" i="5" s="1"/>
  <c r="E743" i="3"/>
  <c r="M743" i="3" s="1"/>
  <c r="E673" i="3"/>
  <c r="M673" i="3" s="1"/>
  <c r="E655" i="3"/>
  <c r="M655" i="3" s="1"/>
  <c r="E637" i="3"/>
  <c r="M637" i="3" s="1"/>
  <c r="Q125" i="1"/>
  <c r="E586" i="3"/>
  <c r="M586" i="3" s="1"/>
  <c r="Q129" i="1"/>
  <c r="J129" i="1" s="1"/>
  <c r="N129" i="1" s="1"/>
  <c r="Q122" i="1"/>
  <c r="Q116" i="1"/>
  <c r="H88" i="2"/>
  <c r="E512" i="3"/>
  <c r="M512" i="3" s="1"/>
  <c r="H87" i="2"/>
  <c r="P109" i="1"/>
  <c r="I109" i="1" s="1"/>
  <c r="E70" i="2"/>
  <c r="M482" i="3"/>
  <c r="L468" i="3"/>
  <c r="M469" i="3"/>
  <c r="Q92" i="1"/>
  <c r="J92" i="1" s="1"/>
  <c r="N92" i="1" s="1"/>
  <c r="M467" i="3"/>
  <c r="L465" i="3"/>
  <c r="M423" i="3"/>
  <c r="E406" i="3"/>
  <c r="M406" i="3" s="1"/>
  <c r="M392" i="3"/>
  <c r="E391" i="3"/>
  <c r="I58" i="2"/>
  <c r="K419" i="3"/>
  <c r="G419" i="3"/>
  <c r="L296" i="3"/>
  <c r="Q62" i="1" s="1"/>
  <c r="J62" i="1" s="1"/>
  <c r="N62" i="1" s="1"/>
  <c r="H294" i="3"/>
  <c r="E292" i="3"/>
  <c r="K289" i="3"/>
  <c r="G287" i="3"/>
  <c r="J282" i="3"/>
  <c r="F280" i="3"/>
  <c r="L277" i="3"/>
  <c r="I275" i="3"/>
  <c r="E273" i="3"/>
  <c r="K270" i="3"/>
  <c r="H268" i="3"/>
  <c r="J263" i="3"/>
  <c r="G261" i="3"/>
  <c r="L258" i="3"/>
  <c r="I256" i="3"/>
  <c r="G47" i="2" s="1"/>
  <c r="F254" i="3"/>
  <c r="K251" i="3"/>
  <c r="E249" i="3"/>
  <c r="I245" i="3"/>
  <c r="J232" i="3"/>
  <c r="I225" i="3"/>
  <c r="H218" i="3"/>
  <c r="M65" i="3"/>
  <c r="L48" i="5"/>
  <c r="T48" i="5" s="1"/>
  <c r="E734" i="3"/>
  <c r="M734" i="3" s="1"/>
  <c r="G188" i="3"/>
  <c r="K188" i="3"/>
  <c r="F189" i="3"/>
  <c r="J189" i="3"/>
  <c r="H191" i="3"/>
  <c r="L191" i="3"/>
  <c r="G192" i="3"/>
  <c r="K192" i="3"/>
  <c r="F193" i="3"/>
  <c r="J193" i="3"/>
  <c r="E194" i="3"/>
  <c r="I194" i="3"/>
  <c r="H195" i="3"/>
  <c r="L195" i="3"/>
  <c r="F197" i="3"/>
  <c r="J197" i="3"/>
  <c r="E198" i="3"/>
  <c r="I198" i="3"/>
  <c r="H199" i="3"/>
  <c r="L199" i="3"/>
  <c r="G200" i="3"/>
  <c r="K200" i="3"/>
  <c r="F201" i="3"/>
  <c r="J201" i="3"/>
  <c r="E202" i="3"/>
  <c r="I202" i="3"/>
  <c r="H203" i="3"/>
  <c r="L203" i="3"/>
  <c r="E206" i="3"/>
  <c r="I206" i="3"/>
  <c r="H207" i="3"/>
  <c r="L207" i="3"/>
  <c r="G208" i="3"/>
  <c r="K208" i="3"/>
  <c r="F209" i="3"/>
  <c r="J209" i="3"/>
  <c r="E210" i="3"/>
  <c r="I210" i="3"/>
  <c r="H188" i="3"/>
  <c r="L188" i="3"/>
  <c r="G189" i="3"/>
  <c r="K189" i="3"/>
  <c r="E191" i="3"/>
  <c r="M191" i="3" s="1"/>
  <c r="I191" i="3"/>
  <c r="H192" i="3"/>
  <c r="L192" i="3"/>
  <c r="G193" i="3"/>
  <c r="K193" i="3"/>
  <c r="F194" i="3"/>
  <c r="J194" i="3"/>
  <c r="E195" i="3"/>
  <c r="M195" i="3" s="1"/>
  <c r="I195" i="3"/>
  <c r="G197" i="3"/>
  <c r="K197" i="3"/>
  <c r="F198" i="3"/>
  <c r="J198" i="3"/>
  <c r="E199" i="3"/>
  <c r="M199" i="3" s="1"/>
  <c r="I199" i="3"/>
  <c r="F188" i="3"/>
  <c r="E189" i="3"/>
  <c r="K191" i="3"/>
  <c r="J192" i="3"/>
  <c r="I193" i="3"/>
  <c r="H194" i="3"/>
  <c r="G195" i="3"/>
  <c r="E197" i="3"/>
  <c r="L198" i="3"/>
  <c r="K199" i="3"/>
  <c r="H200" i="3"/>
  <c r="I201" i="3"/>
  <c r="F202" i="3"/>
  <c r="K202" i="3"/>
  <c r="G203" i="3"/>
  <c r="G206" i="3"/>
  <c r="L206" i="3"/>
  <c r="I207" i="3"/>
  <c r="E208" i="3"/>
  <c r="J208" i="3"/>
  <c r="G209" i="3"/>
  <c r="L209" i="3"/>
  <c r="H210" i="3"/>
  <c r="H211" i="3"/>
  <c r="L211" i="3"/>
  <c r="G212" i="3"/>
  <c r="K212" i="3"/>
  <c r="F213" i="3"/>
  <c r="J213" i="3"/>
  <c r="E214" i="3"/>
  <c r="I214" i="3"/>
  <c r="H215" i="3"/>
  <c r="L215" i="3"/>
  <c r="G216" i="3"/>
  <c r="K216" i="3"/>
  <c r="F217" i="3"/>
  <c r="J217" i="3"/>
  <c r="E218" i="3"/>
  <c r="I218" i="3"/>
  <c r="H219" i="3"/>
  <c r="L219" i="3"/>
  <c r="G220" i="3"/>
  <c r="K220" i="3"/>
  <c r="F221" i="3"/>
  <c r="J221" i="3"/>
  <c r="E222" i="3"/>
  <c r="I222" i="3"/>
  <c r="G224" i="3"/>
  <c r="K224" i="3"/>
  <c r="F225" i="3"/>
  <c r="J225" i="3"/>
  <c r="E226" i="3"/>
  <c r="I226" i="3"/>
  <c r="G228" i="3"/>
  <c r="K228" i="3"/>
  <c r="F229" i="3"/>
  <c r="J229" i="3"/>
  <c r="E230" i="3"/>
  <c r="I230" i="3"/>
  <c r="H231" i="3"/>
  <c r="L231" i="3"/>
  <c r="G232" i="3"/>
  <c r="K232" i="3"/>
  <c r="E234" i="3"/>
  <c r="I234" i="3"/>
  <c r="H235" i="3"/>
  <c r="L235" i="3"/>
  <c r="F241" i="3"/>
  <c r="J241" i="3"/>
  <c r="E242" i="3"/>
  <c r="I242" i="3"/>
  <c r="H243" i="3"/>
  <c r="L243" i="3"/>
  <c r="G244" i="3"/>
  <c r="K244" i="3"/>
  <c r="F245" i="3"/>
  <c r="J245" i="3"/>
  <c r="E246" i="3"/>
  <c r="I246" i="3"/>
  <c r="H247" i="3"/>
  <c r="L247" i="3"/>
  <c r="G248" i="3"/>
  <c r="K248" i="3"/>
  <c r="E250" i="3"/>
  <c r="I250" i="3"/>
  <c r="H251" i="3"/>
  <c r="L251" i="3"/>
  <c r="G252" i="3"/>
  <c r="K252" i="3"/>
  <c r="F253" i="3"/>
  <c r="J253" i="3"/>
  <c r="E254" i="3"/>
  <c r="I254" i="3"/>
  <c r="H259" i="3"/>
  <c r="L259" i="3"/>
  <c r="G260" i="3"/>
  <c r="K260" i="3"/>
  <c r="F261" i="3"/>
  <c r="J261" i="3"/>
  <c r="E262" i="3"/>
  <c r="I262" i="3"/>
  <c r="H263" i="3"/>
  <c r="L263" i="3"/>
  <c r="G264" i="3"/>
  <c r="K264" i="3"/>
  <c r="E266" i="3"/>
  <c r="I266" i="3"/>
  <c r="H267" i="3"/>
  <c r="L267" i="3"/>
  <c r="G268" i="3"/>
  <c r="K268" i="3"/>
  <c r="F273" i="3"/>
  <c r="J273" i="3"/>
  <c r="E274" i="3"/>
  <c r="I274" i="3"/>
  <c r="F277" i="3"/>
  <c r="J277" i="3"/>
  <c r="E278" i="3"/>
  <c r="I278" i="3"/>
  <c r="H279" i="3"/>
  <c r="L279" i="3"/>
  <c r="G280" i="3"/>
  <c r="K280" i="3"/>
  <c r="F281" i="3"/>
  <c r="J281" i="3"/>
  <c r="E282" i="3"/>
  <c r="I282" i="3"/>
  <c r="H283" i="3"/>
  <c r="L283" i="3"/>
  <c r="F285" i="3"/>
  <c r="J285" i="3"/>
  <c r="E286" i="3"/>
  <c r="I286" i="3"/>
  <c r="F289" i="3"/>
  <c r="J289" i="3"/>
  <c r="E290" i="3"/>
  <c r="I290" i="3"/>
  <c r="H291" i="3"/>
  <c r="L291" i="3"/>
  <c r="G292" i="3"/>
  <c r="K292" i="3"/>
  <c r="E294" i="3"/>
  <c r="I294" i="3"/>
  <c r="G53" i="2" s="1"/>
  <c r="H295" i="3"/>
  <c r="L295" i="3"/>
  <c r="G296" i="3"/>
  <c r="K296" i="3"/>
  <c r="I54" i="2" s="1"/>
  <c r="F301" i="3"/>
  <c r="J301" i="3"/>
  <c r="I188" i="3"/>
  <c r="H189" i="3"/>
  <c r="F191" i="3"/>
  <c r="E192" i="3"/>
  <c r="M192" i="3" s="1"/>
  <c r="L193" i="3"/>
  <c r="K194" i="3"/>
  <c r="J195" i="3"/>
  <c r="H197" i="3"/>
  <c r="G198" i="3"/>
  <c r="F199" i="3"/>
  <c r="I200" i="3"/>
  <c r="E201" i="3"/>
  <c r="K201" i="3"/>
  <c r="G202" i="3"/>
  <c r="L202" i="3"/>
  <c r="I203" i="3"/>
  <c r="H206" i="3"/>
  <c r="E207" i="3"/>
  <c r="M207" i="3" s="1"/>
  <c r="J207" i="3"/>
  <c r="F208" i="3"/>
  <c r="L208" i="3"/>
  <c r="H209" i="3"/>
  <c r="J210" i="3"/>
  <c r="E211" i="3"/>
  <c r="M211" i="3" s="1"/>
  <c r="I211" i="3"/>
  <c r="H212" i="3"/>
  <c r="L212" i="3"/>
  <c r="G213" i="3"/>
  <c r="K213" i="3"/>
  <c r="F214" i="3"/>
  <c r="J214" i="3"/>
  <c r="E215" i="3"/>
  <c r="M215" i="3" s="1"/>
  <c r="I215" i="3"/>
  <c r="H216" i="3"/>
  <c r="L216" i="3"/>
  <c r="G217" i="3"/>
  <c r="K217" i="3"/>
  <c r="F218" i="3"/>
  <c r="J218" i="3"/>
  <c r="E219" i="3"/>
  <c r="M219" i="3" s="1"/>
  <c r="I219" i="3"/>
  <c r="H220" i="3"/>
  <c r="L220" i="3"/>
  <c r="G221" i="3"/>
  <c r="K221" i="3"/>
  <c r="F222" i="3"/>
  <c r="J222" i="3"/>
  <c r="H224" i="3"/>
  <c r="L224" i="3"/>
  <c r="G225" i="3"/>
  <c r="K225" i="3"/>
  <c r="F226" i="3"/>
  <c r="J226" i="3"/>
  <c r="H228" i="3"/>
  <c r="L228" i="3"/>
  <c r="G229" i="3"/>
  <c r="K229" i="3"/>
  <c r="F230" i="3"/>
  <c r="J230" i="3"/>
  <c r="E231" i="3"/>
  <c r="M231" i="3" s="1"/>
  <c r="I231" i="3"/>
  <c r="H232" i="3"/>
  <c r="L232" i="3"/>
  <c r="F234" i="3"/>
  <c r="J234" i="3"/>
  <c r="E235" i="3"/>
  <c r="M235" i="3" s="1"/>
  <c r="I235" i="3"/>
  <c r="G241" i="3"/>
  <c r="K241" i="3"/>
  <c r="F242" i="3"/>
  <c r="J242" i="3"/>
  <c r="E243" i="3"/>
  <c r="M243" i="3" s="1"/>
  <c r="I243" i="3"/>
  <c r="H244" i="3"/>
  <c r="L244" i="3"/>
  <c r="G245" i="3"/>
  <c r="K245" i="3"/>
  <c r="F246" i="3"/>
  <c r="J246" i="3"/>
  <c r="E247" i="3"/>
  <c r="M247" i="3" s="1"/>
  <c r="I247" i="3"/>
  <c r="H248" i="3"/>
  <c r="L248" i="3"/>
  <c r="J188" i="3"/>
  <c r="I189" i="3"/>
  <c r="G191" i="3"/>
  <c r="F192" i="3"/>
  <c r="E193" i="3"/>
  <c r="M193" i="3" s="1"/>
  <c r="L194" i="3"/>
  <c r="K195" i="3"/>
  <c r="I197" i="3"/>
  <c r="H198" i="3"/>
  <c r="G199" i="3"/>
  <c r="E200" i="3"/>
  <c r="J200" i="3"/>
  <c r="G201" i="3"/>
  <c r="L201" i="3"/>
  <c r="H202" i="3"/>
  <c r="E203" i="3"/>
  <c r="M203" i="3" s="1"/>
  <c r="J203" i="3"/>
  <c r="J206" i="3"/>
  <c r="F207" i="3"/>
  <c r="K207" i="3"/>
  <c r="H208" i="3"/>
  <c r="I209" i="3"/>
  <c r="F210" i="3"/>
  <c r="K210" i="3"/>
  <c r="F211" i="3"/>
  <c r="J211" i="3"/>
  <c r="E212" i="3"/>
  <c r="M212" i="3" s="1"/>
  <c r="I212" i="3"/>
  <c r="H213" i="3"/>
  <c r="L213" i="3"/>
  <c r="G214" i="3"/>
  <c r="K214" i="3"/>
  <c r="F215" i="3"/>
  <c r="J215" i="3"/>
  <c r="E216" i="3"/>
  <c r="M216" i="3" s="1"/>
  <c r="I216" i="3"/>
  <c r="H217" i="3"/>
  <c r="L217" i="3"/>
  <c r="G218" i="3"/>
  <c r="K218" i="3"/>
  <c r="F219" i="3"/>
  <c r="J219" i="3"/>
  <c r="E220" i="3"/>
  <c r="M220" i="3" s="1"/>
  <c r="I220" i="3"/>
  <c r="H221" i="3"/>
  <c r="L221" i="3"/>
  <c r="G222" i="3"/>
  <c r="K222" i="3"/>
  <c r="E224" i="3"/>
  <c r="M224" i="3" s="1"/>
  <c r="I224" i="3"/>
  <c r="H225" i="3"/>
  <c r="L225" i="3"/>
  <c r="G226" i="3"/>
  <c r="K226" i="3"/>
  <c r="E228" i="3"/>
  <c r="M228" i="3" s="1"/>
  <c r="I228" i="3"/>
  <c r="H229" i="3"/>
  <c r="L229" i="3"/>
  <c r="G230" i="3"/>
  <c r="K230" i="3"/>
  <c r="F231" i="3"/>
  <c r="J231" i="3"/>
  <c r="E232" i="3"/>
  <c r="M232" i="3" s="1"/>
  <c r="I232" i="3"/>
  <c r="G234" i="3"/>
  <c r="K234" i="3"/>
  <c r="F235" i="3"/>
  <c r="J235" i="3"/>
  <c r="L189" i="3"/>
  <c r="H193" i="3"/>
  <c r="F200" i="3"/>
  <c r="J202" i="3"/>
  <c r="G207" i="3"/>
  <c r="K209" i="3"/>
  <c r="K211" i="3"/>
  <c r="I213" i="3"/>
  <c r="G215" i="3"/>
  <c r="E217" i="3"/>
  <c r="L218" i="3"/>
  <c r="J220" i="3"/>
  <c r="H222" i="3"/>
  <c r="F224" i="3"/>
  <c r="I229" i="3"/>
  <c r="G231" i="3"/>
  <c r="L234" i="3"/>
  <c r="H241" i="3"/>
  <c r="G242" i="3"/>
  <c r="F243" i="3"/>
  <c r="E244" i="3"/>
  <c r="M244" i="3" s="1"/>
  <c r="L245" i="3"/>
  <c r="K246" i="3"/>
  <c r="J247" i="3"/>
  <c r="I248" i="3"/>
  <c r="F250" i="3"/>
  <c r="K250" i="3"/>
  <c r="G251" i="3"/>
  <c r="I252" i="3"/>
  <c r="E253" i="3"/>
  <c r="K253" i="3"/>
  <c r="G254" i="3"/>
  <c r="L254" i="3"/>
  <c r="E259" i="3"/>
  <c r="M259" i="3" s="1"/>
  <c r="J259" i="3"/>
  <c r="F260" i="3"/>
  <c r="L260" i="3"/>
  <c r="H261" i="3"/>
  <c r="J262" i="3"/>
  <c r="F263" i="3"/>
  <c r="K263" i="3"/>
  <c r="H264" i="3"/>
  <c r="F266" i="3"/>
  <c r="K266" i="3"/>
  <c r="G267" i="3"/>
  <c r="I268" i="3"/>
  <c r="G273" i="3"/>
  <c r="L273" i="3"/>
  <c r="H274" i="3"/>
  <c r="H277" i="3"/>
  <c r="J278" i="3"/>
  <c r="F279" i="3"/>
  <c r="K279" i="3"/>
  <c r="H280" i="3"/>
  <c r="I281" i="3"/>
  <c r="F282" i="3"/>
  <c r="K282" i="3"/>
  <c r="G283" i="3"/>
  <c r="E285" i="3"/>
  <c r="K285" i="3"/>
  <c r="G286" i="3"/>
  <c r="L286" i="3"/>
  <c r="G289" i="3"/>
  <c r="L289" i="3"/>
  <c r="H290" i="3"/>
  <c r="E291" i="3"/>
  <c r="M291" i="3" s="1"/>
  <c r="J291" i="3"/>
  <c r="F292" i="3"/>
  <c r="L292" i="3"/>
  <c r="Q70" i="1" s="1"/>
  <c r="J70" i="1" s="1"/>
  <c r="N70" i="1" s="1"/>
  <c r="J294" i="3"/>
  <c r="H53" i="2" s="1"/>
  <c r="F295" i="3"/>
  <c r="K295" i="3"/>
  <c r="H296" i="3"/>
  <c r="G301" i="3"/>
  <c r="G194" i="3"/>
  <c r="L197" i="3"/>
  <c r="L200" i="3"/>
  <c r="F203" i="3"/>
  <c r="G210" i="3"/>
  <c r="F212" i="3"/>
  <c r="K215" i="3"/>
  <c r="I217" i="3"/>
  <c r="G219" i="3"/>
  <c r="E221" i="3"/>
  <c r="M221" i="3" s="1"/>
  <c r="L222" i="3"/>
  <c r="J224" i="3"/>
  <c r="H226" i="3"/>
  <c r="F228" i="3"/>
  <c r="K231" i="3"/>
  <c r="G235" i="3"/>
  <c r="I241" i="3"/>
  <c r="H242" i="3"/>
  <c r="G243" i="3"/>
  <c r="F244" i="3"/>
  <c r="E245" i="3"/>
  <c r="M245" i="3" s="1"/>
  <c r="L246" i="3"/>
  <c r="K247" i="3"/>
  <c r="J248" i="3"/>
  <c r="G250" i="3"/>
  <c r="L250" i="3"/>
  <c r="I251" i="3"/>
  <c r="E252" i="3"/>
  <c r="J252" i="3"/>
  <c r="G253" i="3"/>
  <c r="L253" i="3"/>
  <c r="H254" i="3"/>
  <c r="F259" i="3"/>
  <c r="K259" i="3"/>
  <c r="H260" i="3"/>
  <c r="I261" i="3"/>
  <c r="F262" i="3"/>
  <c r="K262" i="3"/>
  <c r="G263" i="3"/>
  <c r="I264" i="3"/>
  <c r="G266" i="3"/>
  <c r="L266" i="3"/>
  <c r="I267" i="3"/>
  <c r="E268" i="3"/>
  <c r="J268" i="3"/>
  <c r="H273" i="3"/>
  <c r="J274" i="3"/>
  <c r="I277" i="3"/>
  <c r="F278" i="3"/>
  <c r="K278" i="3"/>
  <c r="G279" i="3"/>
  <c r="I280" i="3"/>
  <c r="E281" i="3"/>
  <c r="K281" i="3"/>
  <c r="G282" i="3"/>
  <c r="L282" i="3"/>
  <c r="I283" i="3"/>
  <c r="G285" i="3"/>
  <c r="L285" i="3"/>
  <c r="H286" i="3"/>
  <c r="H289" i="3"/>
  <c r="J290" i="3"/>
  <c r="F291" i="3"/>
  <c r="K291" i="3"/>
  <c r="H292" i="3"/>
  <c r="F294" i="3"/>
  <c r="K294" i="3"/>
  <c r="I53" i="2" s="1"/>
  <c r="G295" i="3"/>
  <c r="I296" i="3"/>
  <c r="G54" i="2" s="1"/>
  <c r="H301" i="3"/>
  <c r="H445" i="3" s="1"/>
  <c r="E188" i="3"/>
  <c r="M188" i="3" s="1"/>
  <c r="J191" i="3"/>
  <c r="F195" i="3"/>
  <c r="K198" i="3"/>
  <c r="H201" i="3"/>
  <c r="K203" i="3"/>
  <c r="F206" i="3"/>
  <c r="I208" i="3"/>
  <c r="L210" i="3"/>
  <c r="J212" i="3"/>
  <c r="H214" i="3"/>
  <c r="F216" i="3"/>
  <c r="K219" i="3"/>
  <c r="I221" i="3"/>
  <c r="E225" i="3"/>
  <c r="M225" i="3" s="1"/>
  <c r="L226" i="3"/>
  <c r="J228" i="3"/>
  <c r="H230" i="3"/>
  <c r="F232" i="3"/>
  <c r="K235" i="3"/>
  <c r="L241" i="3"/>
  <c r="K242" i="3"/>
  <c r="J243" i="3"/>
  <c r="I244" i="3"/>
  <c r="H245" i="3"/>
  <c r="G246" i="3"/>
  <c r="F247" i="3"/>
  <c r="E248" i="3"/>
  <c r="M248" i="3" s="1"/>
  <c r="H250" i="3"/>
  <c r="E251" i="3"/>
  <c r="M251" i="3" s="1"/>
  <c r="J251" i="3"/>
  <c r="F252" i="3"/>
  <c r="L252" i="3"/>
  <c r="H253" i="3"/>
  <c r="J254" i="3"/>
  <c r="G259" i="3"/>
  <c r="I260" i="3"/>
  <c r="E261" i="3"/>
  <c r="K261" i="3"/>
  <c r="G262" i="3"/>
  <c r="L262" i="3"/>
  <c r="I263" i="3"/>
  <c r="E264" i="3"/>
  <c r="J264" i="3"/>
  <c r="H266" i="3"/>
  <c r="E267" i="3"/>
  <c r="M267" i="3" s="1"/>
  <c r="J267" i="3"/>
  <c r="F268" i="3"/>
  <c r="L268" i="3"/>
  <c r="I273" i="3"/>
  <c r="F274" i="3"/>
  <c r="K274" i="3"/>
  <c r="E277" i="3"/>
  <c r="M277" i="3" s="1"/>
  <c r="K277" i="3"/>
  <c r="G278" i="3"/>
  <c r="L278" i="3"/>
  <c r="I279" i="3"/>
  <c r="E280" i="3"/>
  <c r="M280" i="3" s="1"/>
  <c r="J280" i="3"/>
  <c r="G281" i="3"/>
  <c r="L281" i="3"/>
  <c r="H282" i="3"/>
  <c r="E283" i="3"/>
  <c r="M283" i="3" s="1"/>
  <c r="J283" i="3"/>
  <c r="H285" i="3"/>
  <c r="J286" i="3"/>
  <c r="I289" i="3"/>
  <c r="F290" i="3"/>
  <c r="K290" i="3"/>
  <c r="G291" i="3"/>
  <c r="I292" i="3"/>
  <c r="G294" i="3"/>
  <c r="L294" i="3"/>
  <c r="I295" i="3"/>
  <c r="E296" i="3"/>
  <c r="J296" i="3"/>
  <c r="H54" i="2" s="1"/>
  <c r="I301" i="3"/>
  <c r="E591" i="3"/>
  <c r="E531" i="3"/>
  <c r="Q104" i="1"/>
  <c r="E481" i="3"/>
  <c r="M481" i="3" s="1"/>
  <c r="J292" i="3"/>
  <c r="F283" i="3"/>
  <c r="J266" i="3"/>
  <c r="I259" i="3"/>
  <c r="H252" i="3"/>
  <c r="L242" i="3"/>
  <c r="G227" i="3"/>
  <c r="E213" i="3"/>
  <c r="M213" i="3" s="1"/>
  <c r="L131" i="5"/>
  <c r="T131" i="5" s="1"/>
  <c r="L108" i="5"/>
  <c r="T108" i="5" s="1"/>
  <c r="L92" i="5"/>
  <c r="T92" i="5" s="1"/>
  <c r="L76" i="5"/>
  <c r="T76" i="5" s="1"/>
  <c r="L70" i="5"/>
  <c r="T70" i="5" s="1"/>
  <c r="E738" i="3"/>
  <c r="M738" i="3" s="1"/>
  <c r="E726" i="3"/>
  <c r="M726" i="3" s="1"/>
  <c r="M724" i="3"/>
  <c r="E708" i="3"/>
  <c r="M708" i="3" s="1"/>
  <c r="H187" i="3"/>
  <c r="L187" i="3"/>
  <c r="E190" i="3"/>
  <c r="I190" i="3"/>
  <c r="G41" i="2" s="1"/>
  <c r="G196" i="3"/>
  <c r="K196" i="3"/>
  <c r="G204" i="3"/>
  <c r="K204" i="3"/>
  <c r="F205" i="3"/>
  <c r="J205" i="3"/>
  <c r="E187" i="3"/>
  <c r="I187" i="3"/>
  <c r="G40" i="2" s="1"/>
  <c r="F190" i="3"/>
  <c r="J190" i="3"/>
  <c r="H41" i="2" s="1"/>
  <c r="H196" i="3"/>
  <c r="L196" i="3"/>
  <c r="G187" i="3"/>
  <c r="L190" i="3"/>
  <c r="F196" i="3"/>
  <c r="I204" i="3"/>
  <c r="E205" i="3"/>
  <c r="K205" i="3"/>
  <c r="H223" i="3"/>
  <c r="L223" i="3"/>
  <c r="Q53" i="1" s="1"/>
  <c r="J53" i="1" s="1"/>
  <c r="N53" i="1" s="1"/>
  <c r="H227" i="3"/>
  <c r="L227" i="3"/>
  <c r="F233" i="3"/>
  <c r="J233" i="3"/>
  <c r="G236" i="3"/>
  <c r="K236" i="3"/>
  <c r="F237" i="3"/>
  <c r="J237" i="3"/>
  <c r="E238" i="3"/>
  <c r="I238" i="3"/>
  <c r="H239" i="3"/>
  <c r="L239" i="3"/>
  <c r="G240" i="3"/>
  <c r="K240" i="3"/>
  <c r="F249" i="3"/>
  <c r="J249" i="3"/>
  <c r="H63" i="2" s="1"/>
  <c r="H255" i="3"/>
  <c r="L255" i="3"/>
  <c r="G256" i="3"/>
  <c r="K256" i="3"/>
  <c r="I47" i="2" s="1"/>
  <c r="F257" i="3"/>
  <c r="J257" i="3"/>
  <c r="I258" i="3"/>
  <c r="F265" i="3"/>
  <c r="J265" i="3"/>
  <c r="F269" i="3"/>
  <c r="J269" i="3"/>
  <c r="E270" i="3"/>
  <c r="I270" i="3"/>
  <c r="H271" i="3"/>
  <c r="L271" i="3"/>
  <c r="G272" i="3"/>
  <c r="K272" i="3"/>
  <c r="I51" i="2" s="1"/>
  <c r="H275" i="3"/>
  <c r="L275" i="3"/>
  <c r="G276" i="3"/>
  <c r="K276" i="3"/>
  <c r="G284" i="3"/>
  <c r="K284" i="3"/>
  <c r="H287" i="3"/>
  <c r="L287" i="3"/>
  <c r="Q58" i="1" s="1"/>
  <c r="G288" i="3"/>
  <c r="K288" i="3"/>
  <c r="I50" i="2" s="1"/>
  <c r="F293" i="3"/>
  <c r="J293" i="3"/>
  <c r="H52" i="2" s="1"/>
  <c r="F297" i="3"/>
  <c r="J297" i="3"/>
  <c r="H55" i="2" s="1"/>
  <c r="J187" i="3"/>
  <c r="H40" i="2" s="1"/>
  <c r="G190" i="3"/>
  <c r="I196" i="3"/>
  <c r="E204" i="3"/>
  <c r="J204" i="3"/>
  <c r="G205" i="3"/>
  <c r="L205" i="3"/>
  <c r="E223" i="3"/>
  <c r="I223" i="3"/>
  <c r="E227" i="3"/>
  <c r="I227" i="3"/>
  <c r="G233" i="3"/>
  <c r="K233" i="3"/>
  <c r="H236" i="3"/>
  <c r="L236" i="3"/>
  <c r="G237" i="3"/>
  <c r="K237" i="3"/>
  <c r="F238" i="3"/>
  <c r="J238" i="3"/>
  <c r="E239" i="3"/>
  <c r="M239" i="3" s="1"/>
  <c r="I239" i="3"/>
  <c r="H240" i="3"/>
  <c r="L240" i="3"/>
  <c r="Q66" i="1" s="1"/>
  <c r="J66" i="1" s="1"/>
  <c r="N66" i="1" s="1"/>
  <c r="G249" i="3"/>
  <c r="K249" i="3"/>
  <c r="I63" i="2" s="1"/>
  <c r="K187" i="3"/>
  <c r="I40" i="2" s="1"/>
  <c r="H190" i="3"/>
  <c r="J196" i="3"/>
  <c r="F204" i="3"/>
  <c r="L204" i="3"/>
  <c r="H205" i="3"/>
  <c r="F223" i="3"/>
  <c r="J223" i="3"/>
  <c r="F227" i="3"/>
  <c r="J227" i="3"/>
  <c r="H233" i="3"/>
  <c r="L233" i="3"/>
  <c r="E236" i="3"/>
  <c r="I236" i="3"/>
  <c r="K227" i="3"/>
  <c r="E233" i="3"/>
  <c r="M233" i="3" s="1"/>
  <c r="J236" i="3"/>
  <c r="L237" i="3"/>
  <c r="K238" i="3"/>
  <c r="J239" i="3"/>
  <c r="I240" i="3"/>
  <c r="H249" i="3"/>
  <c r="I255" i="3"/>
  <c r="E256" i="3"/>
  <c r="J256" i="3"/>
  <c r="H47" i="2" s="1"/>
  <c r="G257" i="3"/>
  <c r="L257" i="3"/>
  <c r="H258" i="3"/>
  <c r="I265" i="3"/>
  <c r="E269" i="3"/>
  <c r="K269" i="3"/>
  <c r="G270" i="3"/>
  <c r="L270" i="3"/>
  <c r="I271" i="3"/>
  <c r="E272" i="3"/>
  <c r="J272" i="3"/>
  <c r="H51" i="2" s="1"/>
  <c r="E275" i="3"/>
  <c r="J275" i="3"/>
  <c r="F276" i="3"/>
  <c r="L276" i="3"/>
  <c r="I284" i="3"/>
  <c r="I287" i="3"/>
  <c r="E288" i="3"/>
  <c r="J288" i="3"/>
  <c r="H50" i="2" s="1"/>
  <c r="H293" i="3"/>
  <c r="I297" i="3"/>
  <c r="G55" i="2" s="1"/>
  <c r="F187" i="3"/>
  <c r="K190" i="3"/>
  <c r="I41" i="2" s="1"/>
  <c r="I205" i="3"/>
  <c r="I233" i="3"/>
  <c r="E237" i="3"/>
  <c r="L238" i="3"/>
  <c r="K239" i="3"/>
  <c r="J240" i="3"/>
  <c r="I249" i="3"/>
  <c r="G63" i="2" s="1"/>
  <c r="F63" i="2" s="1"/>
  <c r="E255" i="3"/>
  <c r="J255" i="3"/>
  <c r="F256" i="3"/>
  <c r="L256" i="3"/>
  <c r="H257" i="3"/>
  <c r="J258" i="3"/>
  <c r="E265" i="3"/>
  <c r="K265" i="3"/>
  <c r="I48" i="2" s="1"/>
  <c r="G269" i="3"/>
  <c r="L269" i="3"/>
  <c r="H270" i="3"/>
  <c r="E271" i="3"/>
  <c r="M271" i="3" s="1"/>
  <c r="J271" i="3"/>
  <c r="F272" i="3"/>
  <c r="L272" i="3"/>
  <c r="F275" i="3"/>
  <c r="K275" i="3"/>
  <c r="H276" i="3"/>
  <c r="E284" i="3"/>
  <c r="J284" i="3"/>
  <c r="E287" i="3"/>
  <c r="J287" i="3"/>
  <c r="F288" i="3"/>
  <c r="L288" i="3"/>
  <c r="I293" i="3"/>
  <c r="G52" i="2" s="1"/>
  <c r="E297" i="3"/>
  <c r="K297" i="3"/>
  <c r="I55" i="2" s="1"/>
  <c r="G223" i="3"/>
  <c r="H237" i="3"/>
  <c r="G238" i="3"/>
  <c r="F239" i="3"/>
  <c r="E240" i="3"/>
  <c r="L249" i="3"/>
  <c r="F255" i="3"/>
  <c r="K255" i="3"/>
  <c r="H256" i="3"/>
  <c r="I257" i="3"/>
  <c r="F258" i="3"/>
  <c r="K258" i="3"/>
  <c r="G265" i="3"/>
  <c r="L265" i="3"/>
  <c r="H269" i="3"/>
  <c r="J270" i="3"/>
  <c r="F271" i="3"/>
  <c r="K271" i="3"/>
  <c r="H272" i="3"/>
  <c r="G275" i="3"/>
  <c r="I276" i="3"/>
  <c r="F284" i="3"/>
  <c r="L284" i="3"/>
  <c r="Q60" i="1" s="1"/>
  <c r="J60" i="1" s="1"/>
  <c r="N60" i="1" s="1"/>
  <c r="F287" i="3"/>
  <c r="K287" i="3"/>
  <c r="H288" i="3"/>
  <c r="E293" i="3"/>
  <c r="K293" i="3"/>
  <c r="I52" i="2" s="1"/>
  <c r="G297" i="3"/>
  <c r="L297" i="3"/>
  <c r="K597" i="3"/>
  <c r="K446" i="3" s="1"/>
  <c r="P125" i="1"/>
  <c r="E94" i="2"/>
  <c r="M587" i="3"/>
  <c r="E75" i="2"/>
  <c r="M581" i="3"/>
  <c r="P129" i="1"/>
  <c r="I129" i="1" s="1"/>
  <c r="E90" i="2"/>
  <c r="M559" i="3"/>
  <c r="P122" i="1"/>
  <c r="M547" i="3"/>
  <c r="P116" i="1"/>
  <c r="E541" i="3"/>
  <c r="M541" i="3" s="1"/>
  <c r="G88" i="2"/>
  <c r="F88" i="2" s="1"/>
  <c r="E521" i="3"/>
  <c r="G87" i="2"/>
  <c r="E503" i="3"/>
  <c r="Q105" i="1"/>
  <c r="J105" i="1" s="1"/>
  <c r="N105" i="1" s="1"/>
  <c r="F71" i="2"/>
  <c r="E497" i="3"/>
  <c r="Q108" i="1"/>
  <c r="P93" i="1"/>
  <c r="I93" i="1" s="1"/>
  <c r="E471" i="3"/>
  <c r="G59" i="2"/>
  <c r="F59" i="2" s="1"/>
  <c r="I429" i="3"/>
  <c r="E426" i="3"/>
  <c r="M426" i="3" s="1"/>
  <c r="M400" i="3"/>
  <c r="E399" i="3"/>
  <c r="M393" i="3"/>
  <c r="L391" i="3"/>
  <c r="K301" i="3"/>
  <c r="F296" i="3"/>
  <c r="L293" i="3"/>
  <c r="Q61" i="1" s="1"/>
  <c r="J61" i="1" s="1"/>
  <c r="N61" i="1" s="1"/>
  <c r="I291" i="3"/>
  <c r="E289" i="3"/>
  <c r="M289" i="3" s="1"/>
  <c r="K286" i="3"/>
  <c r="H284" i="3"/>
  <c r="J279" i="3"/>
  <c r="G277" i="3"/>
  <c r="L274" i="3"/>
  <c r="I272" i="3"/>
  <c r="G51" i="2" s="1"/>
  <c r="F51" i="2" s="1"/>
  <c r="F270" i="3"/>
  <c r="K267" i="3"/>
  <c r="H265" i="3"/>
  <c r="E263" i="3"/>
  <c r="M263" i="3" s="1"/>
  <c r="J260" i="3"/>
  <c r="G258" i="3"/>
  <c r="I253" i="3"/>
  <c r="F251" i="3"/>
  <c r="F248" i="3"/>
  <c r="J244" i="3"/>
  <c r="E241" i="3"/>
  <c r="M241" i="3" s="1"/>
  <c r="I237" i="3"/>
  <c r="L230" i="3"/>
  <c r="K223" i="3"/>
  <c r="J216" i="3"/>
  <c r="E209" i="3"/>
  <c r="M209" i="3" s="1"/>
  <c r="J199" i="3"/>
  <c r="P37" i="1"/>
  <c r="I37" i="1" s="1"/>
  <c r="M123" i="3"/>
  <c r="E121" i="3"/>
  <c r="E32" i="2" s="1"/>
  <c r="M29" i="3"/>
  <c r="E28" i="3"/>
  <c r="P131" i="1"/>
  <c r="E91" i="2"/>
  <c r="P114" i="1"/>
  <c r="I112" i="1"/>
  <c r="I114" i="1" s="1"/>
  <c r="L544" i="3"/>
  <c r="Q109" i="1"/>
  <c r="J109" i="1" s="1"/>
  <c r="N109" i="1" s="1"/>
  <c r="P91" i="1"/>
  <c r="E78" i="2"/>
  <c r="M466" i="3"/>
  <c r="E465" i="3"/>
  <c r="M465" i="3" s="1"/>
  <c r="L412" i="3"/>
  <c r="M413" i="3"/>
  <c r="H297" i="3"/>
  <c r="G290" i="3"/>
  <c r="H278" i="3"/>
  <c r="G271" i="3"/>
  <c r="L261" i="3"/>
  <c r="K254" i="3"/>
  <c r="F220" i="3"/>
  <c r="I192" i="3"/>
  <c r="M594" i="3"/>
  <c r="P130" i="1"/>
  <c r="I130" i="1" s="1"/>
  <c r="E92" i="2"/>
  <c r="Q131" i="1"/>
  <c r="E566" i="3"/>
  <c r="M566" i="3" s="1"/>
  <c r="Q117" i="1"/>
  <c r="J117" i="1" s="1"/>
  <c r="N117" i="1" s="1"/>
  <c r="M548" i="3"/>
  <c r="J112" i="1"/>
  <c r="Q114" i="1"/>
  <c r="E544" i="3"/>
  <c r="M542" i="3"/>
  <c r="F85" i="2"/>
  <c r="M502" i="3"/>
  <c r="P105" i="1"/>
  <c r="I105" i="1" s="1"/>
  <c r="M498" i="3"/>
  <c r="L497" i="3"/>
  <c r="M484" i="3"/>
  <c r="P108" i="1"/>
  <c r="E69" i="2"/>
  <c r="E478" i="3"/>
  <c r="M478" i="3" s="1"/>
  <c r="L471" i="3"/>
  <c r="E59" i="2"/>
  <c r="M422" i="3"/>
  <c r="E429" i="3"/>
  <c r="P80" i="1" s="1"/>
  <c r="I80" i="1" s="1"/>
  <c r="E412" i="3"/>
  <c r="M410" i="3"/>
  <c r="E409" i="3"/>
  <c r="M409" i="3" s="1"/>
  <c r="L402" i="3"/>
  <c r="M402" i="3" s="1"/>
  <c r="M403" i="3"/>
  <c r="M401" i="3"/>
  <c r="L399" i="3"/>
  <c r="H58" i="2"/>
  <c r="L383" i="3"/>
  <c r="M383" i="3" s="1"/>
  <c r="M384" i="3"/>
  <c r="J419" i="3"/>
  <c r="F419" i="3"/>
  <c r="G57" i="2"/>
  <c r="I419" i="3"/>
  <c r="I445" i="3" s="1"/>
  <c r="E361" i="3"/>
  <c r="J295" i="3"/>
  <c r="G293" i="3"/>
  <c r="L290" i="3"/>
  <c r="I288" i="3"/>
  <c r="G50" i="2" s="1"/>
  <c r="F50" i="2" s="1"/>
  <c r="F286" i="3"/>
  <c r="K283" i="3"/>
  <c r="H281" i="3"/>
  <c r="E279" i="3"/>
  <c r="M279" i="3" s="1"/>
  <c r="J276" i="3"/>
  <c r="G274" i="3"/>
  <c r="I269" i="3"/>
  <c r="F267" i="3"/>
  <c r="L264" i="3"/>
  <c r="H262" i="3"/>
  <c r="E260" i="3"/>
  <c r="M260" i="3" s="1"/>
  <c r="K257" i="3"/>
  <c r="G255" i="3"/>
  <c r="J250" i="3"/>
  <c r="G247" i="3"/>
  <c r="K243" i="3"/>
  <c r="F240" i="3"/>
  <c r="F236" i="3"/>
  <c r="E229" i="3"/>
  <c r="M229" i="3" s="1"/>
  <c r="L214" i="3"/>
  <c r="K206" i="3"/>
  <c r="E196" i="3"/>
  <c r="P94" i="1"/>
  <c r="I94" i="1" s="1"/>
  <c r="Q93" i="1"/>
  <c r="J93" i="1" s="1"/>
  <c r="N93" i="1" s="1"/>
  <c r="P92" i="1"/>
  <c r="I92" i="1" s="1"/>
  <c r="E79" i="2"/>
  <c r="Q87" i="1"/>
  <c r="M427" i="3"/>
  <c r="M405" i="3"/>
  <c r="M389" i="3"/>
  <c r="M376" i="3"/>
  <c r="E375" i="3"/>
  <c r="M375" i="3" s="1"/>
  <c r="M366" i="3"/>
  <c r="G32" i="2"/>
  <c r="F32" i="2" s="1"/>
  <c r="G23" i="2"/>
  <c r="H77" i="2"/>
  <c r="H68" i="2"/>
  <c r="I87" i="1"/>
  <c r="I89" i="1" s="1"/>
  <c r="P89" i="1"/>
  <c r="F62" i="2"/>
  <c r="G58" i="2"/>
  <c r="I57" i="2"/>
  <c r="I56" i="2" s="1"/>
  <c r="M140" i="3"/>
  <c r="E139" i="3"/>
  <c r="P22" i="1"/>
  <c r="I22" i="1" s="1"/>
  <c r="M113" i="3"/>
  <c r="P20" i="1"/>
  <c r="I20" i="1" s="1"/>
  <c r="M81" i="3"/>
  <c r="E29" i="2"/>
  <c r="P18" i="1"/>
  <c r="I18" i="1" s="1"/>
  <c r="M78" i="3"/>
  <c r="M62" i="3"/>
  <c r="E61" i="3"/>
  <c r="M48" i="3"/>
  <c r="E47" i="3"/>
  <c r="M23" i="3"/>
  <c r="E22" i="3"/>
  <c r="P98" i="1"/>
  <c r="I98" i="1" s="1"/>
  <c r="M475" i="3"/>
  <c r="G77" i="2"/>
  <c r="F80" i="2"/>
  <c r="Q91" i="1"/>
  <c r="Q88" i="1"/>
  <c r="J88" i="1" s="1"/>
  <c r="N88" i="1" s="1"/>
  <c r="E461" i="3"/>
  <c r="K429" i="3"/>
  <c r="M388" i="3"/>
  <c r="M386" i="3"/>
  <c r="M374" i="3"/>
  <c r="L361" i="3"/>
  <c r="H57" i="2"/>
  <c r="H56" i="2" s="1"/>
  <c r="L160" i="3"/>
  <c r="L151" i="3"/>
  <c r="Q44" i="1" s="1"/>
  <c r="J44" i="1" s="1"/>
  <c r="N44" i="1" s="1"/>
  <c r="E142" i="3"/>
  <c r="L125" i="3"/>
  <c r="F33" i="2"/>
  <c r="L121" i="3"/>
  <c r="Q35" i="1" s="1"/>
  <c r="J35" i="1" s="1"/>
  <c r="N35" i="1" s="1"/>
  <c r="E94" i="3"/>
  <c r="M94" i="3" s="1"/>
  <c r="Q14" i="1"/>
  <c r="J14" i="1" s="1"/>
  <c r="N14" i="1" s="1"/>
  <c r="E74" i="3"/>
  <c r="L52" i="3"/>
  <c r="F91" i="2"/>
  <c r="F83" i="2"/>
  <c r="M166" i="3"/>
  <c r="E160" i="3"/>
  <c r="M152" i="3"/>
  <c r="E151" i="3"/>
  <c r="M150" i="3"/>
  <c r="P43" i="1"/>
  <c r="I43" i="1" s="1"/>
  <c r="M145" i="3"/>
  <c r="I37" i="2"/>
  <c r="P19" i="1"/>
  <c r="I19" i="1" s="1"/>
  <c r="M137" i="3"/>
  <c r="M135" i="3"/>
  <c r="M134" i="3"/>
  <c r="M126" i="3"/>
  <c r="E125" i="3"/>
  <c r="P38" i="1"/>
  <c r="I38" i="1" s="1"/>
  <c r="M124" i="3"/>
  <c r="P40" i="1"/>
  <c r="I40" i="1" s="1"/>
  <c r="M117" i="3"/>
  <c r="M115" i="3"/>
  <c r="M114" i="3"/>
  <c r="M109" i="3"/>
  <c r="M102" i="3"/>
  <c r="F30" i="2"/>
  <c r="E90" i="3"/>
  <c r="M82" i="3"/>
  <c r="P17" i="1"/>
  <c r="I17" i="1" s="1"/>
  <c r="E28" i="2"/>
  <c r="M77" i="3"/>
  <c r="M75" i="3"/>
  <c r="I25" i="2"/>
  <c r="M68" i="3"/>
  <c r="E58" i="3"/>
  <c r="M58" i="3" s="1"/>
  <c r="E52" i="3"/>
  <c r="M42" i="3"/>
  <c r="E33" i="3"/>
  <c r="M33" i="3" s="1"/>
  <c r="M30" i="3"/>
  <c r="M24" i="3"/>
  <c r="K169" i="3"/>
  <c r="G169" i="3"/>
  <c r="G445" i="3" s="1"/>
  <c r="F79" i="2"/>
  <c r="Q42" i="1"/>
  <c r="L139" i="3"/>
  <c r="Q45" i="1" s="1"/>
  <c r="J45" i="1" s="1"/>
  <c r="N45" i="1" s="1"/>
  <c r="J25" i="1"/>
  <c r="L112" i="3"/>
  <c r="M112" i="3" s="1"/>
  <c r="Q18" i="1"/>
  <c r="J18" i="1" s="1"/>
  <c r="N18" i="1" s="1"/>
  <c r="L61" i="3"/>
  <c r="L47" i="3"/>
  <c r="L28" i="3"/>
  <c r="L22" i="3"/>
  <c r="H23" i="2"/>
  <c r="J169" i="3"/>
  <c r="J445" i="3" s="1"/>
  <c r="F169" i="3"/>
  <c r="F78" i="2"/>
  <c r="I77" i="2"/>
  <c r="I68" i="2"/>
  <c r="G99" i="1"/>
  <c r="G68" i="2"/>
  <c r="G114" i="1"/>
  <c r="G120" i="1" s="1"/>
  <c r="N113" i="1"/>
  <c r="N94" i="1"/>
  <c r="P42" i="1"/>
  <c r="F36" i="2"/>
  <c r="Q26" i="1"/>
  <c r="J26" i="1" s="1"/>
  <c r="N26" i="1" s="1"/>
  <c r="I25" i="1"/>
  <c r="P15" i="1"/>
  <c r="I15" i="1" s="1"/>
  <c r="Q16" i="1"/>
  <c r="J16" i="1" s="1"/>
  <c r="N16" i="1" s="1"/>
  <c r="P21" i="1"/>
  <c r="I21" i="1" s="1"/>
  <c r="H25" i="2"/>
  <c r="Q2" i="1"/>
  <c r="F15" i="2"/>
  <c r="F70" i="2"/>
  <c r="G127" i="1"/>
  <c r="Q43" i="1"/>
  <c r="J43" i="1" s="1"/>
  <c r="N43" i="1" s="1"/>
  <c r="G37" i="2"/>
  <c r="F37" i="2" s="1"/>
  <c r="Q19" i="1"/>
  <c r="J19" i="1" s="1"/>
  <c r="N19" i="1" s="1"/>
  <c r="P26" i="1"/>
  <c r="I26" i="1" s="1"/>
  <c r="Q40" i="1"/>
  <c r="J40" i="1" s="1"/>
  <c r="N40" i="1" s="1"/>
  <c r="Q22" i="1"/>
  <c r="J22" i="1" s="1"/>
  <c r="N22" i="1" s="1"/>
  <c r="P16" i="1"/>
  <c r="I16" i="1" s="1"/>
  <c r="F31" i="2"/>
  <c r="E108" i="3"/>
  <c r="Q20" i="1"/>
  <c r="J20" i="1" s="1"/>
  <c r="N20" i="1" s="1"/>
  <c r="I23" i="2"/>
  <c r="G95" i="1"/>
  <c r="G101" i="1" s="1"/>
  <c r="F69" i="2"/>
  <c r="F28" i="2"/>
  <c r="G43" i="2" l="1"/>
  <c r="E85" i="2"/>
  <c r="L120" i="1"/>
  <c r="L77" i="1"/>
  <c r="Q124" i="1"/>
  <c r="J124" i="1" s="1"/>
  <c r="N124" i="1" s="1"/>
  <c r="M237" i="3"/>
  <c r="F101" i="1"/>
  <c r="F120" i="1"/>
  <c r="H42" i="2"/>
  <c r="F48" i="1"/>
  <c r="M715" i="3"/>
  <c r="L23" i="1"/>
  <c r="M516" i="3"/>
  <c r="M640" i="3"/>
  <c r="F77" i="1"/>
  <c r="P28" i="1"/>
  <c r="E276" i="3"/>
  <c r="L48" i="1"/>
  <c r="L83" i="1" s="1"/>
  <c r="L141" i="1" s="1"/>
  <c r="L138" i="1" s="1"/>
  <c r="G77" i="1"/>
  <c r="I66" i="2"/>
  <c r="F52" i="2"/>
  <c r="G48" i="1"/>
  <c r="G83" i="1" s="1"/>
  <c r="G141" i="1" s="1"/>
  <c r="G138" i="1" s="1"/>
  <c r="M646" i="3"/>
  <c r="L101" i="1"/>
  <c r="L84" i="1" s="1"/>
  <c r="M204" i="3"/>
  <c r="F83" i="1"/>
  <c r="F141" i="1" s="1"/>
  <c r="F138" i="1" s="1"/>
  <c r="H22" i="2"/>
  <c r="F25" i="2"/>
  <c r="L419" i="3"/>
  <c r="Q79" i="1" s="1"/>
  <c r="F58" i="2"/>
  <c r="Q28" i="1"/>
  <c r="M160" i="3"/>
  <c r="M468" i="3"/>
  <c r="H86" i="2"/>
  <c r="H66" i="2" s="1"/>
  <c r="M39" i="3"/>
  <c r="M28" i="3"/>
  <c r="Q74" i="1"/>
  <c r="J74" i="1" s="1"/>
  <c r="N74" i="1" s="1"/>
  <c r="G84" i="1"/>
  <c r="I22" i="2"/>
  <c r="K445" i="3"/>
  <c r="E57" i="2"/>
  <c r="E419" i="3"/>
  <c r="M361" i="3"/>
  <c r="E80" i="2"/>
  <c r="E77" i="2" s="1"/>
  <c r="M471" i="3"/>
  <c r="E88" i="2"/>
  <c r="P124" i="1"/>
  <c r="I124" i="1" s="1"/>
  <c r="M521" i="3"/>
  <c r="P66" i="1"/>
  <c r="I66" i="1" s="1"/>
  <c r="M240" i="3"/>
  <c r="E50" i="2"/>
  <c r="M288" i="3"/>
  <c r="E51" i="2"/>
  <c r="M272" i="3"/>
  <c r="G46" i="2"/>
  <c r="I44" i="2"/>
  <c r="P53" i="1"/>
  <c r="I53" i="1" s="1"/>
  <c r="M223" i="3"/>
  <c r="Q59" i="1"/>
  <c r="J59" i="1" s="1"/>
  <c r="N59" i="1" s="1"/>
  <c r="Q55" i="1"/>
  <c r="J55" i="1" s="1"/>
  <c r="N55" i="1" s="1"/>
  <c r="F40" i="2"/>
  <c r="F41" i="2"/>
  <c r="E89" i="2"/>
  <c r="M531" i="3"/>
  <c r="P62" i="1"/>
  <c r="I62" i="1" s="1"/>
  <c r="E54" i="2"/>
  <c r="M296" i="3"/>
  <c r="M264" i="3"/>
  <c r="F54" i="2"/>
  <c r="M281" i="3"/>
  <c r="M290" i="3"/>
  <c r="M286" i="3"/>
  <c r="M262" i="3"/>
  <c r="M254" i="3"/>
  <c r="M250" i="3"/>
  <c r="M234" i="3"/>
  <c r="M226" i="3"/>
  <c r="M197" i="3"/>
  <c r="F47" i="2"/>
  <c r="J122" i="1"/>
  <c r="Q127" i="1"/>
  <c r="E752" i="3"/>
  <c r="M257" i="3"/>
  <c r="M108" i="3"/>
  <c r="E31" i="2"/>
  <c r="F68" i="2"/>
  <c r="F77" i="2"/>
  <c r="Q13" i="1"/>
  <c r="L169" i="3"/>
  <c r="L445" i="3" s="1"/>
  <c r="E33" i="2"/>
  <c r="M125" i="3"/>
  <c r="E76" i="2"/>
  <c r="M461" i="3"/>
  <c r="E597" i="3"/>
  <c r="P45" i="1"/>
  <c r="I45" i="1" s="1"/>
  <c r="E36" i="2"/>
  <c r="M139" i="3"/>
  <c r="L82" i="1"/>
  <c r="G25" i="2"/>
  <c r="I28" i="1"/>
  <c r="I42" i="1"/>
  <c r="F445" i="3"/>
  <c r="J42" i="1"/>
  <c r="Q46" i="1"/>
  <c r="M52" i="3"/>
  <c r="M74" i="3"/>
  <c r="E26" i="2"/>
  <c r="M47" i="3"/>
  <c r="P55" i="1"/>
  <c r="I55" i="1" s="1"/>
  <c r="E42" i="2"/>
  <c r="M196" i="3"/>
  <c r="I108" i="1"/>
  <c r="I110" i="1" s="1"/>
  <c r="P110" i="1"/>
  <c r="M544" i="3"/>
  <c r="P95" i="1"/>
  <c r="I91" i="1"/>
  <c r="I95" i="1" s="1"/>
  <c r="I122" i="1"/>
  <c r="I46" i="2"/>
  <c r="P60" i="1"/>
  <c r="I60" i="1" s="1"/>
  <c r="M284" i="3"/>
  <c r="E48" i="2"/>
  <c r="M265" i="3"/>
  <c r="F55" i="2"/>
  <c r="H49" i="2"/>
  <c r="M269" i="3"/>
  <c r="G45" i="2"/>
  <c r="H44" i="2"/>
  <c r="G44" i="2"/>
  <c r="Q51" i="1"/>
  <c r="G42" i="2"/>
  <c r="E258" i="3"/>
  <c r="M258" i="3" s="1"/>
  <c r="P54" i="1"/>
  <c r="I54" i="1" s="1"/>
  <c r="E40" i="2"/>
  <c r="M187" i="3"/>
  <c r="E41" i="2"/>
  <c r="M190" i="3"/>
  <c r="E95" i="2"/>
  <c r="M591" i="3"/>
  <c r="M261" i="3"/>
  <c r="M268" i="3"/>
  <c r="M252" i="3"/>
  <c r="M285" i="3"/>
  <c r="M200" i="3"/>
  <c r="F53" i="2"/>
  <c r="M208" i="3"/>
  <c r="M210" i="3"/>
  <c r="M206" i="3"/>
  <c r="M202" i="3"/>
  <c r="M198" i="3"/>
  <c r="P73" i="1"/>
  <c r="E63" i="2"/>
  <c r="M249" i="3"/>
  <c r="P70" i="1"/>
  <c r="I70" i="1" s="1"/>
  <c r="M292" i="3"/>
  <c r="M295" i="3"/>
  <c r="F57" i="2"/>
  <c r="F56" i="2" s="1"/>
  <c r="G56" i="2"/>
  <c r="E62" i="2"/>
  <c r="M412" i="3"/>
  <c r="M399" i="3"/>
  <c r="J108" i="1"/>
  <c r="Q110" i="1"/>
  <c r="E87" i="2"/>
  <c r="E86" i="2" s="1"/>
  <c r="M503" i="3"/>
  <c r="P61" i="1"/>
  <c r="I61" i="1" s="1"/>
  <c r="E52" i="2"/>
  <c r="M293" i="3"/>
  <c r="E55" i="2"/>
  <c r="M297" i="3"/>
  <c r="H46" i="2"/>
  <c r="P59" i="1"/>
  <c r="I59" i="1" s="1"/>
  <c r="E49" i="2"/>
  <c r="M275" i="3"/>
  <c r="G48" i="2"/>
  <c r="F48" i="2" s="1"/>
  <c r="H45" i="2"/>
  <c r="E45" i="2"/>
  <c r="M236" i="3"/>
  <c r="P65" i="1"/>
  <c r="M227" i="3"/>
  <c r="E44" i="2"/>
  <c r="J58" i="1"/>
  <c r="Q63" i="1"/>
  <c r="H48" i="2"/>
  <c r="Q69" i="1"/>
  <c r="I45" i="2"/>
  <c r="Q65" i="1"/>
  <c r="I43" i="2"/>
  <c r="H43" i="2"/>
  <c r="F43" i="2" s="1"/>
  <c r="I42" i="2"/>
  <c r="I39" i="2" s="1"/>
  <c r="Q54" i="1"/>
  <c r="J54" i="1" s="1"/>
  <c r="N54" i="1" s="1"/>
  <c r="M253" i="3"/>
  <c r="P52" i="1"/>
  <c r="I52" i="1" s="1"/>
  <c r="M217" i="3"/>
  <c r="Q52" i="1"/>
  <c r="J52" i="1" s="1"/>
  <c r="N52" i="1" s="1"/>
  <c r="E53" i="2"/>
  <c r="M294" i="3"/>
  <c r="M282" i="3"/>
  <c r="M278" i="3"/>
  <c r="P74" i="1"/>
  <c r="I74" i="1" s="1"/>
  <c r="M274" i="3"/>
  <c r="M266" i="3"/>
  <c r="M246" i="3"/>
  <c r="M242" i="3"/>
  <c r="M230" i="3"/>
  <c r="M222" i="3"/>
  <c r="M218" i="3"/>
  <c r="M214" i="3"/>
  <c r="M189" i="3"/>
  <c r="M273" i="3"/>
  <c r="P14" i="1"/>
  <c r="I14" i="1" s="1"/>
  <c r="E30" i="2"/>
  <c r="M90" i="3"/>
  <c r="P44" i="1"/>
  <c r="I44" i="1" s="1"/>
  <c r="M151" i="3"/>
  <c r="J91" i="1"/>
  <c r="Q95" i="1"/>
  <c r="G22" i="2"/>
  <c r="F23" i="2"/>
  <c r="F22" i="2" s="1"/>
  <c r="J87" i="1"/>
  <c r="Q89" i="1"/>
  <c r="J28" i="1"/>
  <c r="N25" i="1"/>
  <c r="N28" i="1" s="1"/>
  <c r="E37" i="2"/>
  <c r="M142" i="3"/>
  <c r="J79" i="1"/>
  <c r="Q81" i="1"/>
  <c r="P13" i="1"/>
  <c r="E23" i="2"/>
  <c r="E169" i="3"/>
  <c r="M22" i="3"/>
  <c r="M61" i="3"/>
  <c r="L140" i="1"/>
  <c r="L137" i="1" s="1"/>
  <c r="J114" i="1"/>
  <c r="N112" i="1"/>
  <c r="N114" i="1" s="1"/>
  <c r="J131" i="1"/>
  <c r="Q132" i="1"/>
  <c r="I131" i="1"/>
  <c r="I132" i="1" s="1"/>
  <c r="P132" i="1"/>
  <c r="P35" i="1"/>
  <c r="I35" i="1" s="1"/>
  <c r="M121" i="3"/>
  <c r="E58" i="2"/>
  <c r="E71" i="2"/>
  <c r="E68" i="2" s="1"/>
  <c r="E66" i="2" s="1"/>
  <c r="M497" i="3"/>
  <c r="G86" i="2"/>
  <c r="G66" i="2" s="1"/>
  <c r="F87" i="2"/>
  <c r="F86" i="2" s="1"/>
  <c r="I116" i="1"/>
  <c r="I118" i="1" s="1"/>
  <c r="P118" i="1"/>
  <c r="Q73" i="1"/>
  <c r="P58" i="1"/>
  <c r="M287" i="3"/>
  <c r="I49" i="2"/>
  <c r="M255" i="3"/>
  <c r="E47" i="2"/>
  <c r="M256" i="3"/>
  <c r="H39" i="2"/>
  <c r="M270" i="3"/>
  <c r="M238" i="3"/>
  <c r="P51" i="1"/>
  <c r="E43" i="2"/>
  <c r="M205" i="3"/>
  <c r="M276" i="3"/>
  <c r="J104" i="1"/>
  <c r="Q106" i="1"/>
  <c r="M201" i="3"/>
  <c r="M194" i="3"/>
  <c r="G49" i="2"/>
  <c r="M391" i="3"/>
  <c r="L597" i="3"/>
  <c r="P104" i="1"/>
  <c r="J116" i="1"/>
  <c r="Q118" i="1"/>
  <c r="T30" i="5"/>
  <c r="L145" i="5"/>
  <c r="J97" i="1"/>
  <c r="Q99" i="1"/>
  <c r="P97" i="1"/>
  <c r="H38" i="2" l="1"/>
  <c r="H64" i="2" s="1"/>
  <c r="F84" i="1"/>
  <c r="F133" i="1" s="1"/>
  <c r="P127" i="1"/>
  <c r="I127" i="1"/>
  <c r="F49" i="2"/>
  <c r="P69" i="1"/>
  <c r="F44" i="2"/>
  <c r="E46" i="2"/>
  <c r="L133" i="1"/>
  <c r="I38" i="2"/>
  <c r="H65" i="2"/>
  <c r="H105" i="2"/>
  <c r="T12" i="5"/>
  <c r="T15" i="5"/>
  <c r="T16" i="5"/>
  <c r="T20" i="5"/>
  <c r="T22" i="5"/>
  <c r="T153" i="5"/>
  <c r="T27" i="5"/>
  <c r="T13" i="5"/>
  <c r="T23" i="5"/>
  <c r="T26" i="5"/>
  <c r="T28" i="5"/>
  <c r="T146" i="5"/>
  <c r="T150" i="5"/>
  <c r="T154" i="5"/>
  <c r="T151" i="5"/>
  <c r="T18" i="5"/>
  <c r="T25" i="5"/>
  <c r="T152" i="5"/>
  <c r="T17" i="5"/>
  <c r="T19" i="5"/>
  <c r="T24" i="5"/>
  <c r="T29" i="5"/>
  <c r="T147" i="5"/>
  <c r="T14" i="5"/>
  <c r="T21" i="5"/>
  <c r="T145" i="5"/>
  <c r="L446" i="3"/>
  <c r="L598" i="3"/>
  <c r="L447" i="3" s="1"/>
  <c r="J89" i="1"/>
  <c r="N87" i="1"/>
  <c r="N89" i="1" s="1"/>
  <c r="J69" i="1"/>
  <c r="Q71" i="1"/>
  <c r="P75" i="1"/>
  <c r="I73" i="1"/>
  <c r="I75" i="1" s="1"/>
  <c r="F42" i="2"/>
  <c r="F45" i="2"/>
  <c r="I46" i="1"/>
  <c r="M620" i="3"/>
  <c r="M630" i="3"/>
  <c r="M633" i="3"/>
  <c r="M635" i="3"/>
  <c r="M753" i="3"/>
  <c r="M623" i="3"/>
  <c r="M627" i="3"/>
  <c r="M629" i="3"/>
  <c r="M624" i="3"/>
  <c r="M626" i="3"/>
  <c r="M631" i="3"/>
  <c r="M636" i="3"/>
  <c r="M754" i="3"/>
  <c r="M619" i="3"/>
  <c r="M622" i="3"/>
  <c r="M621" i="3"/>
  <c r="M625" i="3"/>
  <c r="M628" i="3"/>
  <c r="M632" i="3"/>
  <c r="M634" i="3"/>
  <c r="M752" i="3"/>
  <c r="E301" i="3"/>
  <c r="E445" i="3" s="1"/>
  <c r="E598" i="3" s="1"/>
  <c r="F46" i="2"/>
  <c r="E56" i="2"/>
  <c r="I104" i="1"/>
  <c r="I106" i="1" s="1"/>
  <c r="I120" i="1" s="1"/>
  <c r="P106" i="1"/>
  <c r="P120" i="1" s="1"/>
  <c r="I97" i="1"/>
  <c r="I99" i="1" s="1"/>
  <c r="I101" i="1" s="1"/>
  <c r="P99" i="1"/>
  <c r="P101" i="1" s="1"/>
  <c r="Q120" i="1"/>
  <c r="I58" i="1"/>
  <c r="I63" i="1" s="1"/>
  <c r="P63" i="1"/>
  <c r="N79" i="1"/>
  <c r="N81" i="1" s="1"/>
  <c r="J81" i="1"/>
  <c r="J95" i="1"/>
  <c r="N91" i="1"/>
  <c r="N95" i="1" s="1"/>
  <c r="N108" i="1"/>
  <c r="N110" i="1" s="1"/>
  <c r="J110" i="1"/>
  <c r="E39" i="2"/>
  <c r="E38" i="2" s="1"/>
  <c r="J51" i="1"/>
  <c r="Q56" i="1"/>
  <c r="E25" i="2"/>
  <c r="J46" i="1"/>
  <c r="N42" i="1"/>
  <c r="N46" i="1" s="1"/>
  <c r="J13" i="1"/>
  <c r="Q23" i="1"/>
  <c r="Q48" i="1" s="1"/>
  <c r="F39" i="2"/>
  <c r="F38" i="2" s="1"/>
  <c r="F64" i="2" s="1"/>
  <c r="J118" i="1"/>
  <c r="N116" i="1"/>
  <c r="N118" i="1" s="1"/>
  <c r="J106" i="1"/>
  <c r="N104" i="1"/>
  <c r="N106" i="1" s="1"/>
  <c r="P56" i="1"/>
  <c r="I51" i="1"/>
  <c r="I56" i="1" s="1"/>
  <c r="I69" i="1"/>
  <c r="I71" i="1" s="1"/>
  <c r="P71" i="1"/>
  <c r="J73" i="1"/>
  <c r="Q75" i="1"/>
  <c r="E22" i="2"/>
  <c r="J65" i="1"/>
  <c r="Q67" i="1"/>
  <c r="P67" i="1"/>
  <c r="I65" i="1"/>
  <c r="I67" i="1" s="1"/>
  <c r="J127" i="1"/>
  <c r="N122" i="1"/>
  <c r="N127" i="1" s="1"/>
  <c r="G39" i="2"/>
  <c r="G38" i="2" s="1"/>
  <c r="G64" i="2" s="1"/>
  <c r="I64" i="2"/>
  <c r="J99" i="1"/>
  <c r="N97" i="1"/>
  <c r="N99" i="1" s="1"/>
  <c r="J132" i="1"/>
  <c r="N131" i="1"/>
  <c r="N132" i="1" s="1"/>
  <c r="I13" i="1"/>
  <c r="I23" i="1" s="1"/>
  <c r="I48" i="1" s="1"/>
  <c r="P23" i="1"/>
  <c r="Q101" i="1"/>
  <c r="Q84" i="1" s="1"/>
  <c r="J63" i="1"/>
  <c r="N58" i="1"/>
  <c r="N63" i="1" s="1"/>
  <c r="P46" i="1"/>
  <c r="E446" i="3"/>
  <c r="F66" i="2"/>
  <c r="P79" i="1"/>
  <c r="M419" i="3"/>
  <c r="G82" i="1"/>
  <c r="G133" i="1"/>
  <c r="G140" i="1"/>
  <c r="G137" i="1" s="1"/>
  <c r="F140" i="1" l="1"/>
  <c r="F137" i="1" s="1"/>
  <c r="F82" i="1"/>
  <c r="E64" i="2"/>
  <c r="P77" i="1"/>
  <c r="P84" i="1"/>
  <c r="I77" i="1"/>
  <c r="G65" i="2"/>
  <c r="G105" i="2"/>
  <c r="E447" i="3"/>
  <c r="D447" i="3" s="1"/>
  <c r="D598" i="3"/>
  <c r="N73" i="1"/>
  <c r="N75" i="1" s="1"/>
  <c r="J75" i="1"/>
  <c r="E65" i="2"/>
  <c r="E105" i="2"/>
  <c r="J120" i="1"/>
  <c r="F65" i="2"/>
  <c r="F105" i="2"/>
  <c r="I84" i="1"/>
  <c r="J101" i="1"/>
  <c r="J84" i="1" s="1"/>
  <c r="P81" i="1"/>
  <c r="I79" i="1"/>
  <c r="I81" i="1" s="1"/>
  <c r="I83" i="1" s="1"/>
  <c r="P48" i="1"/>
  <c r="J23" i="1"/>
  <c r="J48" i="1" s="1"/>
  <c r="N13" i="1"/>
  <c r="N23" i="1" s="1"/>
  <c r="N48" i="1" s="1"/>
  <c r="Q77" i="1"/>
  <c r="Q83" i="1" s="1"/>
  <c r="N69" i="1"/>
  <c r="N71" i="1" s="1"/>
  <c r="J71" i="1"/>
  <c r="J67" i="1"/>
  <c r="N65" i="1"/>
  <c r="N67" i="1" s="1"/>
  <c r="J56" i="1"/>
  <c r="N51" i="1"/>
  <c r="N56" i="1" s="1"/>
  <c r="I65" i="2"/>
  <c r="I105" i="2"/>
  <c r="N120" i="1"/>
  <c r="N101" i="1"/>
  <c r="P83" i="1" l="1"/>
  <c r="J77" i="1"/>
  <c r="N77" i="1"/>
  <c r="N83" i="1" s="1"/>
  <c r="Q82" i="1"/>
  <c r="Q140" i="1"/>
  <c r="Q137" i="1" s="1"/>
  <c r="Q133" i="1"/>
  <c r="Q141" i="1"/>
  <c r="Q138" i="1" s="1"/>
  <c r="I133" i="1"/>
  <c r="I140" i="1"/>
  <c r="I137" i="1" s="1"/>
  <c r="I82" i="1"/>
  <c r="I141" i="1"/>
  <c r="I138" i="1" s="1"/>
  <c r="B105" i="2"/>
  <c r="B65" i="2"/>
  <c r="J83" i="1"/>
  <c r="P82" i="1"/>
  <c r="P133" i="1"/>
  <c r="P141" i="1"/>
  <c r="P138" i="1" s="1"/>
  <c r="P140" i="1"/>
  <c r="P137" i="1" s="1"/>
  <c r="N84" i="1"/>
  <c r="J82" i="1" l="1"/>
  <c r="J140" i="1"/>
  <c r="J137" i="1" s="1"/>
  <c r="J141" i="1"/>
  <c r="J138" i="1" s="1"/>
  <c r="J133" i="1"/>
  <c r="N82" i="1"/>
  <c r="N133" i="1"/>
  <c r="N140" i="1"/>
  <c r="N137" i="1" s="1"/>
  <c r="N141" i="1"/>
  <c r="N138" i="1" s="1"/>
  <c r="B133" i="1" l="1"/>
  <c r="B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  <author>npavlov</author>
  </authors>
  <commentList>
    <comment ref="T2" authorId="0" shapeId="0" xr:uid="{00000000-0006-0000-0000-000001000000}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 shapeId="0" xr:uid="{00000000-0006-0000-0000-000002000000}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 shapeId="0" xr:uid="{00000000-0006-0000-0000-000003000000}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</authors>
  <commentList>
    <comment ref="I11" authorId="0" shapeId="0" xr:uid="{00000000-0006-0000-0100-000001000000}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  <author>DBoyadzhieva</author>
    <author>Мариан Георгиев</author>
    <author>PKyuchukov</author>
    <author>npavlov</author>
  </authors>
  <commentList>
    <comment ref="I9" authorId="0" shapeId="0" xr:uid="{00000000-0006-0000-0200-000001000000}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 shapeId="0" xr:uid="{00000000-0006-0000-0200-000002000000}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 shapeId="0" xr:uid="{00000000-0006-0000-0200-000003000000}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 shapeId="0" xr:uid="{00000000-0006-0000-0200-000004000000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 shapeId="0" xr:uid="{00000000-0006-0000-0200-00000500000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 shapeId="0" xr:uid="{00000000-0006-0000-0200-000006000000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 shapeId="0" xr:uid="{00000000-0006-0000-0200-000007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 shapeId="0" xr:uid="{00000000-0006-0000-0200-000008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 shapeId="0" xr:uid="{00000000-0006-0000-0200-000009000000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 shapeId="0" xr:uid="{00000000-0006-0000-0200-00000A000000}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 shapeId="0" xr:uid="{00000000-0006-0000-0200-00000B000000}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 shapeId="0" xr:uid="{00000000-0006-0000-0200-00000C000000}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 shapeId="0" xr:uid="{00000000-0006-0000-0200-00000D000000}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 shapeId="0" xr:uid="{00000000-0006-0000-0200-00000E000000}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 shapeId="0" xr:uid="{00000000-0006-0000-0200-00000F000000}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npavlov</author>
    <author>NPavlov</author>
  </authors>
  <commentList>
    <comment ref="B325" authorId="0" shapeId="0" xr:uid="{00000000-0006-0000-0300-000001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 shapeId="0" xr:uid="{00000000-0006-0000-0300-000002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 shapeId="0" xr:uid="{00000000-0006-0000-0300-000003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 shapeId="0" xr:uid="{00000000-0006-0000-0300-000004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 shapeId="0" xr:uid="{00000000-0006-0000-0300-000005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 shapeId="0" xr:uid="{00000000-0006-0000-0300-000006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 shapeId="0" xr:uid="{00000000-0006-0000-0300-000007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 shapeId="0" xr:uid="{00000000-0006-0000-0300-000008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 shapeId="0" xr:uid="{00000000-0006-0000-0300-000009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 shapeId="0" xr:uid="{00000000-0006-0000-0300-00000A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 shapeId="0" xr:uid="{00000000-0006-0000-0300-00000B000000}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 shapeId="0" xr:uid="{00000000-0006-0000-0300-00000C000000}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  <author>DBoyadzhieva</author>
    <author>Мариан Георгиев</author>
    <author>PKyuchukov</author>
  </authors>
  <commentList>
    <comment ref="D666" authorId="0" shapeId="0" xr:uid="{00000000-0006-0000-0400-000001000000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 shapeId="0" xr:uid="{00000000-0006-0000-0400-00000200000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 shapeId="0" xr:uid="{00000000-0006-0000-0400-000003000000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 shapeId="0" xr:uid="{00000000-0006-0000-0400-000004000000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 shapeId="0" xr:uid="{00000000-0006-0000-0400-000005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 shapeId="0" xr:uid="{00000000-0006-0000-0400-000006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 shapeId="0" xr:uid="{00000000-0006-0000-0400-000007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<sst xmlns="http://schemas.openxmlformats.org/spreadsheetml/2006/main" count="2858" uniqueCount="2079">
  <si>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</si>
  <si>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</si>
  <si>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</si>
  <si>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</si>
  <si>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</si>
  <si>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</si>
  <si>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</si>
  <si>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</si>
  <si>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</si>
  <si>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</si>
  <si>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</si>
  <si>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</si>
  <si>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</si>
  <si>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</si>
  <si>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</si>
  <si>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</si>
  <si>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</si>
  <si>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</si>
  <si>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</si>
  <si>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</si>
  <si>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</si>
  <si>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</si>
  <si>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</si>
  <si>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</si>
  <si>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</si>
  <si>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</si>
  <si>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</si>
  <si>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</si>
  <si>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</si>
  <si>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</si>
  <si>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</si>
  <si>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</si>
  <si>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</si>
  <si>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</si>
  <si>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</si>
  <si>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</si>
  <si>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</si>
  <si>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</si>
  <si>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</si>
  <si>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</si>
  <si>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</si>
  <si>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</si>
  <si>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</si>
  <si>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</si>
  <si>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</si>
  <si>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</si>
  <si>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</si>
  <si>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</si>
  <si>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</si>
  <si>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</si>
  <si>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</si>
  <si>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</si>
  <si>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</si>
  <si>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</si>
  <si>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</si>
  <si>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</si>
  <si>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</si>
  <si>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</si>
  <si>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</si>
  <si>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</si>
  <si>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</si>
  <si>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</si>
  <si>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</si>
  <si>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</si>
  <si>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</si>
  <si>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</si>
  <si>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</si>
  <si>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</si>
  <si>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</si>
  <si>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</si>
  <si>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</si>
  <si>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</si>
  <si>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</si>
  <si>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</si>
  <si>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</si>
  <si>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</si>
  <si>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</si>
  <si>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</si>
  <si>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</si>
  <si>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</si>
  <si>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</si>
  <si>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</si>
  <si>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</si>
  <si>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</si>
  <si>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</si>
  <si>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</si>
  <si>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</si>
  <si>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</si>
  <si>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</si>
  <si>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</si>
  <si>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</si>
  <si>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</si>
  <si>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</si>
  <si>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</si>
  <si>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</si>
  <si>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</si>
  <si>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</si>
  <si>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</si>
  <si>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</si>
  <si>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</si>
  <si>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</si>
  <si>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</si>
  <si>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</si>
  <si>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</si>
  <si>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</si>
  <si>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</si>
  <si>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</si>
  <si>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</si>
  <si>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</si>
  <si>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</si>
  <si>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</si>
  <si>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</si>
  <si>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</si>
  <si>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</si>
  <si>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</si>
  <si>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</si>
  <si>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</si>
  <si>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</si>
  <si>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</si>
  <si>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</si>
  <si>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</si>
  <si>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</si>
  <si>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</si>
  <si>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</si>
  <si>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</si>
  <si>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</si>
  <si>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</si>
  <si>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</si>
  <si>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</si>
  <si>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</si>
  <si>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</si>
  <si>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</si>
  <si>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</si>
  <si>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</si>
  <si>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</si>
  <si>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</si>
  <si>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</si>
  <si>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</si>
  <si>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</si>
  <si>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</si>
  <si>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</si>
  <si>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</si>
  <si>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</si>
  <si>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</si>
  <si>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</si>
  <si>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</si>
  <si>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</si>
  <si>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</si>
  <si>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</si>
  <si>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</si>
  <si>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</si>
  <si>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</si>
  <si>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</si>
  <si>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</si>
  <si>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</si>
  <si>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</si>
  <si>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</si>
  <si>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</si>
  <si>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</si>
  <si>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</si>
  <si>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</si>
  <si>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</si>
  <si>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</si>
  <si>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</si>
  <si>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</si>
  <si>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</si>
  <si>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</si>
  <si>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</si>
  <si>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</si>
  <si>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</si>
  <si>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</si>
  <si>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</si>
  <si>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</si>
  <si>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</si>
  <si>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</si>
  <si>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</si>
  <si>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</si>
  <si>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</si>
  <si>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</si>
  <si>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</si>
  <si>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</si>
  <si>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</si>
  <si>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</si>
  <si>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</si>
  <si>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</si>
  <si>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</si>
  <si>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</si>
  <si>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</si>
  <si>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</si>
  <si>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</si>
  <si>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</si>
  <si>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</si>
  <si>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</si>
  <si>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</si>
  <si>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</si>
  <si>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</si>
  <si>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</si>
  <si>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</si>
  <si>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</si>
  <si>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</si>
  <si>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</si>
  <si>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</si>
  <si>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</si>
  <si>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</si>
  <si>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</si>
  <si>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</si>
  <si>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</si>
  <si>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</si>
  <si>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</si>
  <si>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</si>
  <si>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</si>
  <si>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</si>
  <si>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</si>
  <si>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</si>
  <si>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</si>
  <si>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</si>
  <si>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</si>
  <si>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</si>
  <si>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</si>
  <si>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</si>
  <si>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</si>
  <si>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</si>
  <si>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</si>
  <si>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</si>
  <si>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</si>
  <si>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</si>
  <si>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</si>
  <si>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</si>
  <si>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</si>
  <si>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</si>
  <si>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</si>
  <si>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</si>
  <si>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</si>
  <si>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</si>
  <si>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</si>
  <si>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</si>
  <si>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</si>
  <si>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</si>
  <si>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</si>
  <si>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</si>
  <si>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</si>
  <si>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</si>
  <si>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</si>
  <si>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</si>
  <si>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</si>
  <si>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</si>
  <si>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</si>
  <si>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</si>
  <si>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</si>
  <si>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</si>
  <si>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</si>
  <si>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</si>
  <si>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</si>
  <si>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</si>
  <si>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</si>
  <si>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</si>
  <si>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</si>
  <si>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</si>
  <si>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</si>
  <si>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</si>
  <si>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</si>
  <si>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</si>
  <si>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</si>
  <si>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</si>
  <si>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</si>
  <si>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</si>
  <si>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</si>
  <si>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</si>
  <si>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</si>
  <si>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</si>
  <si>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</si>
  <si>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</si>
  <si>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</si>
  <si>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</si>
  <si>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</si>
  <si>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</si>
  <si>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</si>
  <si>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</si>
  <si>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</si>
  <si>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</si>
  <si>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</si>
  <si>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</si>
  <si>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</si>
  <si>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</si>
  <si>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</si>
  <si>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</si>
  <si>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</si>
  <si>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</si>
  <si>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</si>
  <si>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</si>
  <si>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</si>
  <si>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</si>
  <si>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</si>
  <si>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</si>
  <si>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</si>
  <si>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</si>
  <si>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</si>
  <si>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</si>
  <si>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</si>
  <si>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</si>
  <si>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</si>
  <si>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</si>
  <si>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</si>
  <si>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</si>
  <si>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</si>
  <si>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</si>
  <si>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</si>
  <si>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</si>
  <si>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</si>
  <si>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</si>
  <si>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</si>
  <si>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</si>
  <si>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</si>
  <si>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</si>
  <si>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</si>
  <si>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</si>
  <si>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</si>
  <si>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</si>
  <si>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</si>
  <si>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</si>
  <si>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</si>
  <si>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</si>
  <si>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</si>
  <si>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</si>
  <si>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</si>
  <si>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</si>
  <si>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</si>
  <si>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</si>
  <si>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</si>
  <si>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</si>
  <si>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</si>
  <si>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</si>
  <si>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</si>
  <si>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</si>
  <si>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</si>
  <si>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</si>
  <si>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</si>
  <si>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</si>
  <si>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</si>
  <si>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</si>
  <si>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</si>
  <si>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</si>
  <si>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</si>
  <si>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</si>
  <si>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</si>
  <si>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</si>
  <si>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</si>
  <si>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</si>
  <si>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</si>
  <si>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</si>
  <si>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</si>
  <si>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</si>
  <si>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</si>
  <si>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</si>
  <si>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</si>
  <si>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</si>
  <si>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</si>
  <si>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</si>
  <si>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</si>
  <si>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</si>
  <si>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</si>
  <si>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</si>
  <si>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</si>
  <si>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</si>
  <si>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</si>
  <si>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</si>
  <si>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</si>
  <si>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</si>
  <si>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</si>
  <si>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</si>
  <si>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</si>
  <si>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</si>
  <si>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</si>
  <si>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</si>
  <si>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</si>
  <si>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</si>
  <si>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</si>
  <si>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</si>
  <si>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</si>
  <si>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</si>
  <si>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</si>
  <si>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</si>
  <si>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</si>
  <si>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</si>
  <si>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</si>
  <si>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</si>
  <si>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</si>
  <si>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</si>
  <si>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</si>
  <si>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</si>
  <si>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</si>
  <si>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</si>
  <si>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</si>
  <si>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</si>
  <si>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</si>
  <si>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</si>
  <si>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</si>
  <si>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</si>
  <si>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</si>
  <si>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</si>
  <si>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</si>
  <si>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</si>
  <si>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</si>
  <si>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</si>
  <si>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</si>
  <si>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</si>
  <si>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</si>
  <si>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</si>
  <si>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</si>
  <si>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</si>
  <si>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</si>
  <si>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</si>
  <si>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</si>
  <si>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</si>
  <si>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</si>
  <si>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</si>
  <si>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</si>
  <si>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</si>
  <si>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</si>
  <si>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</si>
  <si>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</si>
  <si>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</si>
  <si>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</si>
  <si>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</si>
  <si>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</si>
  <si>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</si>
  <si>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</si>
  <si>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</si>
  <si>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</si>
  <si>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</si>
  <si>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</si>
  <si>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</si>
  <si>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</si>
  <si>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</si>
  <si>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</si>
  <si>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</si>
  <si>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</si>
  <si>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</si>
  <si>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</si>
  <si>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</si>
  <si>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</si>
  <si>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</si>
  <si>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</si>
  <si>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</si>
  <si>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</si>
  <si>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</si>
  <si>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</si>
  <si>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</si>
  <si>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</si>
  <si>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</si>
  <si>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</si>
  <si>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</si>
  <si>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</si>
  <si>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</si>
  <si>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</si>
  <si>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</si>
  <si>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</si>
  <si>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</si>
  <si>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</si>
  <si>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</si>
  <si>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</si>
  <si>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</si>
  <si>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</si>
  <si>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</si>
  <si>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</si>
  <si>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</si>
  <si>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</si>
  <si>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</si>
  <si>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</si>
  <si>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</si>
  <si>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</si>
  <si>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</si>
  <si>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</si>
  <si>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</si>
  <si>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</si>
  <si>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</si>
  <si>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</si>
  <si>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</si>
  <si>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</si>
  <si>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</si>
  <si>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</si>
  <si>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</si>
  <si>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</si>
  <si>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</si>
  <si>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</si>
  <si>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</si>
  <si>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</si>
  <si>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</si>
  <si>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</si>
  <si>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</si>
  <si>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</si>
  <si>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</si>
  <si>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</si>
  <si>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</si>
  <si>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</si>
  <si>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</si>
  <si>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</si>
  <si>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</si>
  <si>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</si>
  <si>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</si>
  <si>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</si>
  <si>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</si>
  <si>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</si>
  <si>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</si>
  <si>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</si>
  <si>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</si>
  <si>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</si>
  <si>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</si>
  <si>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</si>
  <si>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</si>
  <si>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</si>
  <si>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</si>
  <si>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</si>
  <si>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</si>
  <si>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</si>
  <si>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</si>
  <si>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</si>
  <si>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</si>
  <si>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</si>
  <si>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</si>
  <si>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</si>
  <si>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</si>
  <si>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</si>
  <si>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</si>
  <si>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</si>
  <si>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</si>
  <si>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</si>
  <si>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</si>
  <si>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</si>
  <si>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</si>
  <si>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</si>
  <si>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</si>
  <si>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</si>
  <si>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</si>
  <si>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</si>
  <si>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</si>
  <si>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</si>
  <si>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</si>
  <si>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</si>
  <si>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</si>
  <si>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</si>
  <si>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</si>
  <si>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</si>
  <si>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</si>
  <si>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</si>
  <si>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</si>
  <si>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</si>
  <si>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</si>
  <si>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</si>
  <si>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</si>
  <si>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</si>
  <si>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</si>
  <si>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</si>
  <si>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</si>
  <si>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</si>
  <si>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</si>
  <si>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</si>
  <si>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</si>
  <si>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</si>
  <si>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</si>
  <si>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</si>
  <si>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</si>
  <si>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</si>
  <si>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</si>
  <si>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</si>
  <si>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</si>
  <si>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</si>
  <si>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</si>
  <si>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</si>
  <si>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</si>
  <si>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</si>
  <si>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</si>
  <si>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</si>
  <si>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</si>
  <si>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</si>
  <si>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</si>
  <si>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</si>
  <si>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</si>
  <si>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</si>
  <si>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</si>
  <si>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</si>
  <si>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</si>
  <si>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</si>
  <si>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</si>
  <si>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</si>
  <si>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</si>
  <si>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</si>
  <si>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</si>
  <si>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</si>
  <si>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</si>
  <si>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</si>
  <si>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</si>
  <si>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</si>
  <si>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</si>
  <si>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</si>
  <si>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</si>
  <si>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</si>
  <si>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</si>
  <si>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</si>
  <si>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</si>
  <si>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</si>
  <si>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</si>
  <si>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</si>
  <si>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</si>
  <si>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</si>
  <si>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</si>
  <si>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</si>
  <si>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</si>
  <si>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</si>
  <si>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</si>
  <si>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</si>
  <si>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</si>
  <si>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</si>
  <si>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</si>
  <si>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</si>
  <si>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</si>
  <si>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</si>
  <si>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</si>
  <si>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</si>
  <si>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</si>
  <si>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</si>
  <si>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</si>
  <si>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</si>
  <si>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</si>
  <si>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</si>
  <si>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</si>
  <si>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</si>
  <si>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</si>
  <si>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</si>
  <si>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</si>
  <si>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</si>
  <si>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</si>
  <si>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</si>
  <si>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</si>
  <si>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</si>
  <si>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</si>
  <si>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</si>
  <si>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</si>
  <si>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</si>
  <si>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</si>
  <si>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</si>
  <si>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</si>
  <si>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</si>
  <si>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</si>
  <si>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</si>
  <si>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</si>
  <si>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</si>
  <si>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</si>
  <si>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</si>
  <si>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</si>
  <si>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</si>
  <si>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</si>
  <si>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</si>
  <si>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</si>
  <si>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</si>
  <si>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</si>
  <si>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</si>
  <si>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</si>
  <si>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</si>
  <si>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</si>
  <si>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</si>
  <si>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</si>
  <si>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</si>
  <si>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</si>
  <si>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</si>
  <si>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</si>
  <si>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</si>
  <si>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</si>
  <si>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</si>
  <si>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</si>
  <si>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</si>
  <si>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</si>
  <si>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</si>
  <si>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</si>
  <si>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</si>
  <si>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</si>
  <si>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</si>
  <si>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</si>
  <si>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</si>
  <si>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</si>
  <si>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</si>
  <si>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</si>
  <si>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</si>
  <si>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</si>
  <si>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</si>
  <si>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</si>
  <si>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</si>
  <si>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</si>
  <si>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</si>
  <si>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</si>
  <si>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</si>
  <si>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</si>
  <si>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</si>
  <si>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</si>
  <si>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</si>
  <si>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</si>
  <si>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</si>
  <si>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</si>
  <si>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</si>
  <si>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</si>
  <si>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</si>
  <si>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</si>
  <si>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</si>
  <si>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</si>
  <si>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</si>
  <si>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</si>
  <si>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</si>
  <si>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</si>
  <si>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</si>
  <si>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</si>
  <si>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</si>
  <si>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</si>
  <si>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</si>
  <si>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</si>
  <si>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</si>
  <si>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</si>
  <si>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</si>
  <si>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</si>
  <si>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</si>
  <si>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</si>
  <si>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</si>
  <si>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</si>
  <si>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</si>
  <si>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</si>
  <si>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</si>
  <si>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</si>
  <si>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</si>
  <si>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</si>
  <si>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</si>
  <si>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</si>
  <si>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</si>
  <si>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</si>
  <si>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</si>
  <si>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</si>
  <si>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</si>
  <si>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</si>
  <si>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</si>
  <si>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</si>
  <si>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</si>
  <si>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</si>
  <si>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</si>
  <si>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</si>
  <si>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</si>
  <si>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</si>
  <si>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</si>
  <si>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</si>
  <si>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</si>
  <si>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</si>
  <si>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</si>
  <si>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</si>
  <si>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</si>
  <si>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</si>
  <si>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</si>
  <si>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</si>
  <si>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</si>
  <si>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</si>
  <si>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</si>
  <si>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</si>
  <si>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</si>
  <si>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</si>
  <si>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</si>
  <si>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</si>
  <si>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</si>
  <si>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</si>
  <si>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</si>
  <si>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</si>
  <si>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</si>
  <si>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</si>
  <si>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</si>
  <si>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</si>
  <si>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</si>
  <si>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</si>
  <si>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</si>
  <si>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</si>
  <si>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</si>
  <si>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</si>
  <si>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</si>
  <si>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</si>
  <si>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</si>
  <si>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</si>
  <si>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</si>
  <si>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</si>
  <si>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</si>
  <si>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</si>
  <si>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</si>
  <si>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</si>
  <si>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</si>
  <si>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</si>
  <si>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</si>
  <si>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</si>
  <si>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</si>
  <si>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</si>
  <si>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</si>
  <si>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</si>
  <si>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</si>
  <si>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</si>
  <si>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</si>
  <si>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</si>
  <si>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</si>
  <si>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</si>
  <si>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</si>
  <si>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</si>
  <si>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</si>
  <si>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</si>
  <si>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</si>
  <si>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</si>
  <si>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</si>
  <si>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</si>
  <si>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</si>
  <si>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</si>
  <si>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</si>
  <si>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</si>
  <si>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</si>
  <si>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</si>
  <si>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</si>
  <si>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</si>
  <si>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</si>
  <si>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</si>
  <si>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</si>
  <si>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</si>
  <si>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</si>
  <si>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</si>
  <si>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</si>
  <si>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</si>
  <si>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</si>
  <si>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</si>
  <si>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</si>
  <si>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</si>
  <si>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</si>
  <si>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</si>
  <si>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</si>
  <si>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</si>
  <si>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</si>
  <si>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</si>
  <si>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</si>
  <si>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</si>
  <si>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</si>
  <si>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</si>
  <si>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</si>
  <si>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</si>
  <si>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</si>
  <si>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</si>
  <si>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</si>
  <si>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</si>
  <si>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</si>
  <si>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</si>
  <si>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</si>
  <si>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</si>
  <si>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</si>
  <si>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</si>
  <si>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</si>
  <si>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</si>
  <si>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</si>
  <si>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</si>
  <si>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</si>
  <si>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</si>
  <si>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</si>
  <si>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</si>
  <si>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</si>
  <si>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</si>
  <si>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</si>
  <si>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</si>
  <si>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</si>
  <si>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</si>
  <si>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</si>
  <si>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</si>
  <si>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</si>
  <si>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</si>
  <si>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</si>
  <si>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</si>
  <si>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</si>
  <si>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</si>
  <si>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</si>
  <si>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</si>
  <si>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</si>
  <si>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</si>
  <si>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</si>
  <si>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</si>
  <si>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</si>
  <si>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</si>
  <si>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</si>
  <si>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</si>
  <si>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</si>
  <si>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</si>
  <si>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</si>
  <si>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</si>
  <si>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</si>
  <si>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</si>
  <si>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</si>
  <si>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</si>
  <si>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</si>
  <si>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</si>
  <si>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</si>
  <si>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</si>
  <si>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</si>
  <si>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</si>
  <si>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</si>
  <si>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</si>
  <si>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</si>
  <si>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</si>
  <si>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</si>
  <si>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</si>
  <si>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</si>
  <si>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</si>
  <si>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</si>
  <si>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</si>
  <si>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</si>
  <si>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</si>
  <si>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</si>
  <si>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</si>
  <si>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</si>
  <si>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</si>
  <si>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</si>
  <si>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</si>
  <si>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</si>
  <si>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</si>
  <si>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</si>
  <si>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</si>
  <si>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</si>
  <si>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</si>
  <si>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</si>
  <si>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</si>
  <si>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</si>
  <si>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</si>
  <si>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</si>
  <si>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</si>
  <si>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</si>
  <si>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</si>
  <si>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</si>
  <si>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</si>
  <si>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</si>
  <si>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</si>
  <si>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</si>
  <si>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</si>
  <si>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</si>
  <si>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</si>
  <si>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</si>
  <si>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</si>
  <si>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</si>
  <si>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</si>
  <si>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</si>
  <si>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</si>
  <si>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</si>
  <si>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</si>
  <si>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</si>
  <si>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</si>
  <si>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</si>
  <si>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</si>
  <si>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</si>
  <si>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</si>
  <si>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</si>
  <si>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</si>
  <si>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</si>
  <si>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</si>
  <si>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</si>
  <si>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</si>
  <si>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</si>
  <si>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</si>
  <si>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</si>
  <si>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</si>
  <si>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</si>
  <si>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</si>
  <si>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</si>
  <si>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</si>
  <si>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</si>
  <si>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</si>
  <si>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</si>
  <si>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</si>
  <si>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</si>
  <si>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</si>
  <si>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</si>
  <si>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</si>
  <si>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</si>
  <si>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</si>
  <si>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</si>
  <si>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</si>
  <si>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</si>
  <si>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</si>
  <si>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</si>
  <si>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</si>
  <si>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</si>
  <si>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</si>
  <si>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</si>
  <si>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</si>
  <si>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</si>
  <si>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</si>
  <si>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</si>
  <si>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</si>
  <si>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</si>
  <si>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</si>
  <si>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</si>
  <si>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</si>
  <si>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</si>
  <si>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</si>
  <si>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</si>
  <si>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</si>
  <si>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</si>
  <si>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</si>
  <si>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</si>
  <si>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</si>
  <si>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</si>
  <si>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</si>
  <si>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</si>
  <si>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</si>
  <si>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</si>
  <si>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</si>
  <si>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</si>
  <si>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</si>
  <si>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</si>
  <si>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</si>
  <si>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</si>
  <si>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</si>
  <si>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</si>
  <si>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</si>
  <si>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</si>
  <si>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</si>
  <si>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</si>
  <si>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</si>
  <si>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</si>
  <si>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</si>
  <si>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</si>
  <si>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</si>
  <si>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</si>
  <si>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</si>
  <si>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</si>
  <si>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</si>
  <si>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</si>
  <si>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</si>
  <si>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</si>
  <si>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</si>
  <si>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</si>
  <si>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</si>
  <si>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</si>
  <si>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</si>
  <si>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</si>
  <si>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</si>
  <si>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</si>
  <si>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</si>
  <si>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</si>
  <si>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</si>
  <si>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</si>
  <si>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</si>
  <si>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</si>
  <si>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</si>
  <si>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</si>
  <si>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</si>
  <si>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</si>
  <si>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</si>
  <si>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</si>
  <si>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</si>
  <si>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</si>
  <si>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</si>
  <si>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</si>
  <si>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</si>
  <si>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</si>
  <si>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</si>
  <si>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</si>
  <si>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</si>
  <si>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</si>
  <si>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</si>
  <si>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</si>
  <si>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</si>
  <si>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</si>
  <si>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</si>
  <si>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</si>
  <si>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</si>
  <si>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</si>
  <si>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</si>
  <si>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</si>
  <si>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</si>
  <si>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</si>
  <si>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</si>
  <si>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</si>
  <si>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</si>
  <si>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</si>
  <si>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</si>
  <si>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</si>
  <si>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</si>
  <si>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</si>
  <si>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</si>
  <si>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</si>
  <si>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</si>
  <si>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</si>
  <si>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</si>
  <si>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</si>
  <si>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</si>
  <si>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</si>
  <si>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</si>
  <si>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</si>
  <si>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</si>
  <si>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</si>
  <si>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</si>
  <si>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</si>
  <si>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</si>
  <si>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</si>
  <si>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</si>
  <si>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</si>
  <si>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</si>
  <si>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</si>
  <si>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</si>
  <si>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</si>
  <si>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</si>
  <si>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</si>
  <si>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</si>
  <si>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</si>
  <si>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</si>
  <si>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</si>
  <si>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</si>
  <si>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</si>
  <si>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</si>
  <si>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</si>
  <si>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</si>
  <si>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</si>
  <si>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</si>
  <si>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</si>
  <si>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</si>
  <si>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</si>
  <si>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</si>
  <si>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</si>
  <si>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</si>
  <si>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</si>
  <si>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</si>
  <si>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</si>
  <si>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</si>
  <si>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</si>
  <si>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</si>
  <si>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</si>
  <si>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</si>
  <si>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</si>
  <si>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</si>
  <si>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</si>
  <si>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</si>
  <si>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</si>
  <si>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</si>
  <si>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</si>
  <si>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</si>
  <si>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</si>
  <si>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</si>
  <si>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</si>
  <si>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</si>
  <si>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</si>
  <si>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</si>
  <si>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</si>
  <si>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</si>
  <si>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</si>
  <si>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</si>
  <si>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</si>
  <si>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</si>
  <si>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</si>
  <si>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</si>
  <si>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</si>
  <si>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</si>
  <si>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</si>
  <si>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</si>
  <si>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</si>
  <si>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</si>
  <si>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</si>
  <si>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</si>
  <si>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</si>
  <si>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</si>
  <si>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</si>
  <si>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</si>
  <si>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</si>
  <si>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</si>
  <si>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</si>
  <si>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</si>
  <si>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</si>
  <si>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</si>
  <si>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</si>
  <si>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</si>
  <si>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</si>
  <si>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</si>
  <si>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</si>
  <si>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</si>
  <si>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</si>
  <si>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</si>
  <si>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</si>
  <si>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</si>
  <si>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</si>
  <si>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</si>
  <si>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</si>
  <si>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</si>
  <si>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</si>
  <si>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</si>
  <si>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</si>
  <si>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</si>
  <si>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</si>
  <si>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</si>
  <si>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</si>
  <si>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</si>
  <si>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</si>
  <si>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</si>
  <si>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</si>
  <si>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</si>
  <si>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</si>
  <si>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</si>
  <si>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</si>
  <si>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</si>
  <si>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</si>
  <si>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</si>
  <si>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</si>
  <si>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</si>
  <si>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</si>
  <si>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</si>
  <si>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</si>
  <si>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</si>
  <si>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</si>
  <si>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</si>
  <si>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</si>
  <si>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</si>
  <si>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</si>
  <si>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</si>
  <si>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</si>
  <si>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</si>
  <si>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</si>
  <si>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</si>
  <si>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</si>
  <si>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</si>
  <si>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</si>
  <si>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</si>
  <si>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</si>
  <si>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</si>
  <si>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</si>
  <si>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</si>
  <si>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</si>
  <si>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</si>
  <si>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</si>
  <si>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</si>
  <si>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</si>
  <si>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</si>
  <si>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</si>
  <si>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</si>
  <si>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</si>
  <si>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</si>
  <si>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</si>
  <si>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</si>
  <si>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</si>
  <si>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</si>
  <si>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</si>
  <si>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</si>
  <si>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</si>
  <si>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</si>
  <si>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</si>
  <si>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</si>
  <si>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</si>
  <si>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</si>
  <si>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</si>
  <si>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</si>
  <si>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</si>
  <si>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</si>
  <si>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</si>
  <si>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</si>
  <si>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</si>
  <si>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</si>
  <si>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</si>
  <si>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</si>
  <si>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</si>
  <si>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</si>
  <si>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</si>
  <si>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</si>
  <si>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</si>
  <si>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</si>
  <si>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</si>
  <si>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</si>
  <si>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</si>
  <si>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</si>
  <si>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</si>
  <si>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</si>
  <si>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</si>
  <si>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</si>
  <si>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</si>
  <si>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</si>
  <si>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</si>
  <si>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</si>
  <si>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</si>
  <si>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</si>
  <si>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</si>
  <si>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</si>
  <si>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</si>
  <si>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</si>
  <si>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</si>
  <si>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</si>
  <si>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</si>
  <si>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</si>
  <si>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</si>
  <si>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</si>
  <si>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</si>
  <si>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</si>
  <si>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</si>
  <si>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</si>
  <si>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</si>
  <si>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</si>
  <si>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</si>
  <si>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</si>
  <si>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</si>
  <si>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</si>
  <si>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</si>
  <si>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</si>
  <si>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</si>
  <si>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</si>
  <si>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</si>
  <si>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</si>
  <si>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</si>
  <si>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</si>
  <si>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</si>
  <si>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</si>
  <si>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</si>
  <si>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</si>
  <si>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</si>
  <si>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</si>
  <si>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</si>
  <si>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</si>
  <si>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</si>
  <si>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</si>
  <si>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</si>
  <si>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</si>
  <si>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</si>
  <si>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</si>
  <si>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</si>
  <si>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</si>
  <si>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</si>
  <si>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</si>
  <si>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</si>
  <si>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</si>
  <si>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</si>
  <si>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</si>
  <si>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</si>
  <si>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</si>
  <si>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</si>
  <si>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</si>
  <si>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</si>
  <si>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</si>
  <si>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</si>
  <si>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</si>
  <si>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</si>
  <si>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</si>
  <si>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</si>
  <si>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</si>
  <si>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</si>
  <si>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</si>
  <si>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</si>
  <si>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</si>
  <si>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</si>
  <si>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</si>
  <si>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</si>
  <si>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</si>
  <si>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</si>
  <si>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</si>
  <si>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</si>
  <si>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</si>
  <si>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</si>
  <si>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</si>
  <si>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</si>
  <si>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</si>
  <si>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</si>
  <si>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</si>
  <si>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</si>
  <si>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</si>
  <si>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</si>
  <si>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</si>
  <si>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</si>
  <si>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</si>
  <si>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</si>
  <si>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</si>
  <si>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</si>
  <si>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</si>
  <si>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</si>
  <si>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</si>
  <si>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</si>
  <si>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</si>
  <si>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</si>
  <si>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</si>
  <si>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</si>
  <si>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</si>
  <si>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</si>
  <si>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</si>
  <si>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</si>
  <si>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</si>
  <si>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</si>
  <si>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</si>
  <si>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</si>
  <si>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</si>
  <si>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</si>
  <si>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</si>
  <si>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</si>
  <si>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</si>
  <si>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</si>
  <si>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</si>
  <si>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</si>
  <si>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</si>
  <si>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</si>
  <si>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</si>
  <si>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</si>
  <si>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</si>
  <si>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</si>
  <si>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</si>
  <si>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</si>
  <si>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</si>
  <si>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</si>
  <si>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</si>
  <si>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</si>
  <si>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</si>
  <si>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</si>
  <si>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</si>
  <si>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</si>
  <si>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</si>
  <si>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</si>
  <si>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</si>
  <si>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</si>
  <si>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</si>
  <si>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</si>
  <si>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</si>
  <si>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</si>
  <si>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</si>
  <si>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</si>
  <si>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</si>
  <si>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</si>
  <si>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</si>
  <si>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</si>
  <si>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</si>
  <si>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</si>
  <si>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</si>
  <si>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</si>
  <si>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</si>
  <si>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</si>
  <si>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</si>
  <si>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</si>
  <si>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</si>
  <si>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</si>
  <si>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</si>
  <si>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</si>
  <si>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</si>
  <si>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</si>
  <si>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</si>
  <si>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</si>
  <si>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</si>
  <si>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</si>
  <si>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</si>
  <si>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</si>
  <si>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</si>
  <si>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</si>
  <si>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</si>
  <si>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</si>
  <si>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</si>
  <si>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</si>
  <si>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</si>
  <si>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</si>
  <si>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</si>
  <si>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</si>
  <si>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</si>
  <si>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</si>
  <si>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</si>
  <si>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</si>
  <si>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</si>
  <si>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</si>
  <si>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</si>
  <si>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</si>
  <si>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</si>
  <si>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</si>
  <si>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</si>
  <si>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</si>
  <si>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</si>
  <si>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</si>
  <si>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</si>
  <si>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</si>
  <si>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</si>
  <si>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</si>
  <si>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</si>
  <si>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</si>
  <si>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</si>
  <si>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</si>
  <si>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</si>
  <si>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</si>
  <si>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</si>
  <si>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</si>
  <si>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</si>
  <si>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</si>
  <si>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</si>
  <si>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</si>
  <si>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</si>
  <si>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</si>
  <si>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</si>
  <si>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</si>
  <si>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</si>
  <si>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</si>
  <si>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</si>
  <si>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</si>
  <si>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</si>
  <si>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</si>
  <si>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</si>
  <si>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</si>
  <si>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</si>
  <si>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</si>
  <si>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</si>
  <si>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</si>
  <si>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</si>
  <si>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</si>
  <si>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</si>
  <si>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</si>
  <si>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</si>
  <si>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</si>
  <si>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</si>
  <si>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</si>
  <si>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</si>
  <si>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</si>
  <si>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</si>
  <si>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</si>
  <si>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</si>
  <si>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</si>
  <si>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</si>
  <si>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</si>
  <si>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</si>
  <si>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</si>
  <si>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</si>
  <si>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</si>
  <si>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</si>
  <si>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</si>
  <si>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</si>
  <si>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</si>
  <si>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</si>
  <si>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</si>
  <si>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</si>
  <si>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</si>
  <si>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</si>
  <si>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</si>
  <si>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</si>
  <si>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</si>
  <si>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</si>
  <si>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</si>
  <si>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</si>
  <si>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</si>
  <si>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</si>
  <si>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</si>
  <si>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</si>
  <si>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</si>
  <si>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</si>
  <si>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</si>
  <si>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</si>
  <si>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</si>
  <si>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</si>
  <si>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</si>
  <si>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</si>
  <si>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</si>
  <si>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</si>
  <si>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</si>
  <si>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</si>
  <si>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</si>
  <si>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</si>
  <si>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</si>
  <si>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</si>
  <si>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</si>
  <si>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</si>
  <si>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</si>
  <si>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</si>
  <si>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</si>
  <si>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</si>
  <si>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</si>
  <si>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</si>
  <si>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</si>
  <si>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</si>
  <si>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</si>
  <si>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</si>
  <si>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</si>
  <si>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</si>
  <si>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</si>
  <si>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</si>
  <si>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</si>
  <si>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</si>
  <si>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</si>
  <si>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</si>
  <si>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</si>
  <si>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</si>
  <si>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</si>
  <si>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</si>
  <si>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</si>
  <si>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</si>
  <si>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</si>
  <si>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</si>
  <si>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</si>
  <si>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</si>
  <si>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</si>
  <si>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</si>
  <si>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</si>
  <si>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</si>
  <si>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</si>
  <si>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</si>
  <si>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</si>
  <si>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</si>
  <si>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</si>
  <si>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</si>
  <si>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</si>
  <si>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</si>
  <si>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</si>
  <si>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</si>
  <si>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</si>
  <si>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</si>
  <si>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</si>
  <si>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</si>
  <si>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</si>
  <si>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</si>
  <si>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</si>
  <si>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</si>
  <si>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</si>
  <si>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</si>
  <si>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</si>
  <si>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</si>
  <si>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</si>
  <si>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</si>
  <si>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</si>
  <si>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</si>
  <si>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</si>
  <si>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</si>
  <si>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</si>
  <si>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</si>
  <si>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</si>
  <si>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</si>
  <si>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</si>
  <si>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</si>
  <si>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</si>
  <si>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</si>
  <si>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</si>
  <si>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</si>
  <si>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</si>
  <si>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</si>
  <si>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</si>
  <si>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</si>
  <si>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</si>
  <si>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</si>
  <si>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</si>
  <si>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</si>
  <si>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</si>
  <si>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</si>
  <si>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</si>
  <si>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</si>
  <si>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</si>
  <si>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</si>
  <si>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</si>
  <si>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</si>
  <si>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</si>
  <si>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</si>
  <si>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</si>
  <si>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</si>
  <si>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</si>
  <si>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</si>
  <si>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</si>
  <si>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</si>
  <si>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</si>
  <si>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</si>
  <si>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</si>
  <si>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</si>
  <si>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</si>
  <si>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</si>
  <si>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</si>
  <si>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</si>
  <si>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</si>
  <si>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</si>
  <si>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</si>
  <si>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</si>
  <si>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</si>
  <si>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</si>
  <si>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</si>
  <si>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</si>
  <si>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</si>
  <si>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</si>
  <si>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</si>
  <si>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</si>
  <si>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</si>
  <si>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</si>
  <si>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</si>
  <si>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</si>
  <si>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</si>
  <si>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</si>
  <si>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</si>
  <si>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</si>
  <si>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</si>
  <si>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</si>
  <si>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</si>
  <si>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</si>
  <si>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</si>
  <si>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</si>
  <si>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</si>
  <si>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</si>
  <si>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</si>
  <si>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</si>
  <si>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</si>
  <si>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</si>
  <si>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</si>
  <si>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</si>
  <si>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</si>
  <si>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</si>
  <si>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</si>
  <si>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</si>
  <si>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</si>
  <si>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</si>
  <si>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</si>
  <si>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</si>
  <si>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</si>
  <si>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</si>
  <si>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</si>
  <si>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</si>
  <si>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</si>
  <si>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</si>
  <si>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</si>
  <si>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</si>
  <si>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</si>
  <si>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</si>
  <si>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</si>
  <si>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</si>
  <si>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</si>
  <si>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</si>
  <si>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</si>
  <si>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</si>
  <si>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</si>
  <si>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</si>
  <si>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</si>
  <si>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</si>
  <si>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</si>
  <si>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</si>
  <si>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</si>
  <si>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</si>
  <si>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</si>
  <si>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</si>
  <si>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</si>
  <si>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</si>
  <si>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</si>
  <si>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</si>
  <si>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</si>
  <si>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</si>
  <si>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</si>
  <si>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</si>
  <si>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</si>
  <si>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</si>
  <si>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</si>
  <si>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</si>
  <si>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</si>
  <si>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</si>
  <si>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</si>
  <si>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</si>
  <si>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</si>
  <si>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</si>
  <si>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</si>
  <si>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</si>
  <si>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</si>
  <si>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</si>
  <si>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</si>
  <si>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</si>
  <si>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</si>
  <si>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</si>
  <si>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</si>
  <si>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</si>
  <si>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</si>
  <si>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</si>
  <si>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</si>
  <si>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</si>
  <si>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</si>
  <si>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</si>
  <si>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</si>
  <si>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</si>
  <si>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</si>
  <si>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</si>
  <si>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</si>
  <si>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</si>
  <si>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</si>
  <si>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</si>
  <si>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</si>
  <si>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</si>
  <si>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</si>
  <si>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</si>
  <si>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</si>
  <si>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</si>
  <si>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</si>
  <si>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</si>
  <si>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</si>
  <si>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</si>
  <si>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</si>
  <si>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</si>
  <si>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</si>
  <si>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</si>
  <si>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</si>
  <si>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</si>
  <si>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</si>
  <si>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</si>
  <si>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</si>
  <si>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</si>
  <si>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</si>
  <si>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</si>
  <si>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</si>
  <si>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</si>
  <si>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</si>
  <si>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</si>
  <si>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</si>
  <si>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</si>
  <si>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</si>
  <si>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</si>
  <si>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</si>
  <si>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</si>
  <si>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</si>
  <si>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</si>
  <si>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</si>
  <si>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</si>
  <si>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</si>
  <si>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</si>
  <si>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</si>
  <si>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</si>
  <si>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</si>
  <si>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</si>
  <si>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</si>
  <si>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</si>
  <si>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</si>
  <si>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</si>
  <si>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</si>
  <si>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</si>
  <si>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</si>
  <si>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</si>
  <si>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</si>
  <si>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</si>
  <si>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</si>
  <si>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</si>
  <si>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</si>
  <si>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</si>
  <si>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</si>
  <si>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</si>
  <si>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</si>
  <si>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</si>
  <si>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</si>
  <si>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</si>
  <si>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</si>
  <si>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</si>
  <si>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</si>
  <si>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</si>
  <si>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</si>
  <si>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</si>
  <si>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</si>
  <si>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</si>
  <si>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</si>
  <si>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</si>
  <si>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</si>
  <si>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</si>
  <si>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</si>
  <si>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</si>
  <si>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</si>
  <si>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</si>
  <si>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</si>
  <si>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</si>
  <si>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</si>
  <si>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</si>
  <si>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</si>
  <si>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</si>
  <si>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</si>
  <si>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</si>
  <si>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</si>
  <si>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</si>
  <si>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</si>
  <si>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</si>
  <si>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</si>
  <si>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</si>
  <si>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</si>
  <si>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</si>
  <si>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</si>
  <si>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</si>
  <si>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</si>
  <si>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</si>
  <si>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</si>
  <si>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</si>
  <si>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</si>
  <si>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</si>
  <si>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</si>
  <si>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</si>
  <si>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</si>
  <si>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</si>
  <si>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</si>
  <si>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</si>
  <si>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</si>
  <si>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</si>
  <si>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</si>
  <si>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</si>
  <si>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</si>
  <si>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</si>
  <si>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</si>
  <si>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</si>
  <si>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</si>
  <si>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</si>
  <si>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</si>
  <si>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</si>
  <si>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</si>
  <si>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</si>
  <si>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</si>
  <si>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</si>
  <si>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</si>
  <si>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</si>
  <si>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</si>
  <si>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</si>
  <si>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</si>
  <si>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</si>
  <si>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</si>
  <si>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</si>
  <si>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</si>
  <si>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</si>
  <si>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</si>
  <si>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</si>
  <si>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</si>
  <si>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</si>
  <si>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</si>
  <si>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</si>
  <si>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</si>
  <si>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</si>
  <si>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</si>
  <si>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</si>
  <si>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</si>
  <si>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</si>
  <si>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</si>
  <si>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</si>
  <si>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</si>
  <si>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</si>
  <si>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</si>
  <si>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</si>
  <si>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</si>
  <si>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</si>
  <si>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</si>
  <si>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</si>
  <si>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</si>
  <si>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</si>
  <si>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</si>
  <si>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</si>
  <si>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</si>
  <si>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</si>
  <si>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</si>
  <si>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</si>
  <si>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</si>
  <si>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</si>
  <si>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</si>
  <si>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</si>
  <si>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</si>
  <si>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</si>
  <si>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</si>
  <si>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</si>
  <si>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</si>
  <si>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</si>
  <si>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</si>
  <si>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</si>
  <si>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</si>
  <si>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</si>
  <si>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</si>
  <si>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</si>
  <si>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</si>
  <si>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</si>
  <si>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</si>
  <si>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</si>
  <si>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</si>
  <si>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</si>
  <si>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</si>
  <si>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</si>
  <si>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</si>
  <si>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</si>
  <si>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</si>
  <si>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</si>
  <si>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</si>
  <si>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</si>
  <si>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</si>
  <si>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</si>
  <si>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</si>
  <si>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</si>
  <si>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</si>
  <si>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</si>
  <si>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</si>
  <si>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</si>
  <si>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</si>
  <si>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</si>
  <si>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</si>
  <si>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</si>
  <si>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</si>
  <si>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</si>
  <si>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</si>
  <si>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</si>
  <si>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</si>
  <si>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</si>
  <si>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</si>
  <si>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</si>
  <si>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</si>
  <si>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</si>
  <si>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</si>
  <si>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</si>
  <si>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</si>
  <si>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</si>
  <si>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</si>
  <si>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</si>
  <si>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</si>
  <si>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</si>
  <si>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</si>
  <si>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</si>
  <si>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</si>
  <si>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</si>
  <si>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</si>
  <si>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</si>
  <si>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</si>
  <si>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</si>
  <si>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</si>
  <si>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</si>
  <si>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</si>
  <si>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</si>
  <si>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</si>
  <si>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</si>
  <si>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</si>
  <si>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</si>
  <si>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</si>
  <si>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</si>
  <si>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</si>
  <si>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</si>
  <si>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</si>
  <si>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</si>
  <si>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</si>
  <si>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</si>
  <si>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</si>
  <si>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</si>
  <si>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</si>
  <si>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</si>
  <si>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</si>
  <si>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</si>
  <si>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</si>
  <si>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</si>
  <si>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</si>
  <si>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</si>
  <si>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</si>
  <si>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</si>
  <si>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</si>
  <si>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</si>
  <si>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</si>
  <si>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</si>
  <si>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</si>
  <si>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</si>
  <si>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</si>
  <si>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</si>
  <si>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</si>
  <si>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</si>
  <si>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</si>
  <si>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</si>
  <si>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</si>
  <si>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</si>
  <si>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</si>
  <si>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</si>
  <si>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</si>
  <si>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</si>
  <si>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</si>
  <si>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</si>
  <si>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</si>
  <si>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</si>
  <si>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</si>
  <si>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</si>
  <si>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</si>
  <si>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</si>
  <si>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</si>
  <si>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</si>
  <si>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</si>
  <si>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</si>
  <si>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</si>
  <si>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</si>
  <si>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</si>
  <si>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</si>
  <si>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</si>
  <si>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</si>
  <si>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</si>
  <si>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</si>
  <si>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</si>
  <si>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</si>
  <si>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</si>
  <si>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</si>
  <si>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</si>
  <si>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</si>
  <si>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</si>
  <si>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</si>
  <si>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</si>
  <si>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</si>
  <si>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ДГ "Нарцис"</t>
  </si>
  <si>
    <t>b756</t>
  </si>
  <si>
    <t>Ел. Николова</t>
  </si>
  <si>
    <t>Пепа Добрева</t>
  </si>
  <si>
    <t>odz_narcis@abv.bg</t>
  </si>
  <si>
    <t>086823891-</t>
  </si>
  <si>
    <t>endprint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</si>
</sst>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ë_â_-;\-* #,##0.00\ _ë_â_-;_-* &quot;-&quot;??\ _ë_â_-;_-@_-"/>
    <numFmt numFmtId="165" formatCode="0.0"/>
    <numFmt numFmtId="166" formatCode="dd\.m\.yyyy\ &quot;г.&quot;;@"/>
    <numFmt numFmtId="167" formatCode="000"/>
    <numFmt numFmtId="168" formatCode="0#&quot;-&quot;0#"/>
    <numFmt numFmtId="169" formatCode="0000"/>
    <numFmt numFmtId="170" formatCode="00&quot;-&quot;0#"/>
    <numFmt numFmtId="171" formatCode="0&quot; &quot;#&quot; &quot;#"/>
    <numFmt numFmtId="172" formatCode="0&quot; &quot;0&quot; &quot;0&quot; &quot;0"/>
    <numFmt numFmtId="173" formatCode="000&quot; &quot;000&quot; &quot;000"/>
    <numFmt numFmtId="174" formatCode="&quot;x&quot;"/>
    <numFmt numFmtId="175" formatCode="#,##0;[Red]\(#,##0\)"/>
    <numFmt numFmtId="176" formatCode="#,##0;\(#,##0\)"/>
    <numFmt numFmtId="177" formatCode="&quot;МАКЕТ ЗА &quot;0000&quot; г.&quot;"/>
    <numFmt numFmtId="178" formatCode="&quot;БЮДЖЕТ Годишен         уточнен план &quot;0000&quot; г.&quot;"/>
    <numFmt numFmtId="179" formatCode="&quot;за &quot;0000&quot; г.&quot;"/>
    <numFmt numFmtId="180" formatCode="#,##0&quot; &quot;;[Red]\(#,##0\)"/>
    <numFmt numFmtId="181" formatCode="00&quot;.&quot;00&quot;.&quot;0000&quot; г.&quot;"/>
    <numFmt numFmtId="182" formatCode="&quot;II. ОБЩО РАЗХОДИ ЗА ДЕЙНОСТ &quot;0&quot;&quot;0&quot;&quot;0&quot;&quot;0"/>
  </numFmts>
  <fonts count="259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6"/>
      <color rgb="FF000000"/>
      <name val="Times New Roman CYR"/>
    </font>
    <font>
      <sz val="18"/>
      <color rgb="FF000000"/>
      <name val="Times New Roman Cyr"/>
    </font>
    <font>
      <sz val="14"/>
      <color rgb="FF000000"/>
      <name val="Times New Roman CYR"/>
    </font>
    <font>
      <sz val="14"/>
      <color rgb="FF000000"/>
      <name val="Hebar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5" fillId="0" borderId="0"/>
    <xf numFmtId="0" fontId="33" fillId="0" borderId="0"/>
    <xf numFmtId="0" fontId="147" fillId="0" borderId="0"/>
    <xf numFmtId="0" fontId="144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</cellStyleXfs>
  <cellXfs count="1852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6" fillId="2" borderId="0" xfId="4" applyNumberFormat="1" applyFont="1" applyFill="1" applyAlignment="1">
      <alignment vertical="center"/>
    </xf>
    <xf numFmtId="1" fontId="26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65" fontId="6" fillId="0" borderId="0" xfId="12" applyNumberFormat="1" applyFont="1" applyFill="1" applyBorder="1"/>
    <xf numFmtId="0" fontId="3" fillId="0" borderId="0" xfId="12" applyFont="1" applyFill="1" applyBorder="1"/>
    <xf numFmtId="165" fontId="3" fillId="0" borderId="0" xfId="12" applyNumberFormat="1" applyFont="1" applyFill="1" applyProtection="1">
      <protection locked="0"/>
    </xf>
    <xf numFmtId="165" fontId="3" fillId="0" borderId="0" xfId="12" applyNumberFormat="1" applyFont="1" applyFill="1"/>
    <xf numFmtId="165" fontId="3" fillId="0" borderId="0" xfId="12" applyNumberFormat="1" applyFont="1" applyFill="1" applyBorder="1"/>
    <xf numFmtId="165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65" fontId="10" fillId="0" borderId="0" xfId="12" applyNumberFormat="1" applyFont="1" applyFill="1" applyBorder="1"/>
    <xf numFmtId="165" fontId="10" fillId="0" borderId="0" xfId="12" applyNumberFormat="1" applyFont="1" applyFill="1" applyBorder="1" applyProtection="1">
      <protection locked="0"/>
    </xf>
    <xf numFmtId="165" fontId="10" fillId="0" borderId="0" xfId="12" applyNumberFormat="1" applyFont="1" applyFill="1"/>
    <xf numFmtId="165" fontId="10" fillId="0" borderId="0" xfId="12" applyNumberFormat="1" applyFont="1" applyFill="1" applyProtection="1">
      <protection locked="0"/>
    </xf>
    <xf numFmtId="165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65" fontId="23" fillId="0" borderId="0" xfId="12" applyNumberFormat="1" applyFont="1" applyFill="1" applyBorder="1"/>
    <xf numFmtId="165" fontId="23" fillId="0" borderId="0" xfId="12" applyNumberFormat="1" applyFont="1" applyFill="1" applyBorder="1" applyProtection="1">
      <protection locked="0"/>
    </xf>
    <xf numFmtId="165" fontId="28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29" fillId="0" borderId="0" xfId="4" applyFont="1"/>
    <xf numFmtId="0" fontId="29" fillId="0" borderId="0" xfId="4" applyFont="1" applyAlignment="1"/>
    <xf numFmtId="0" fontId="29" fillId="0" borderId="0" xfId="4" applyFont="1" applyAlignment="1">
      <alignment wrapText="1"/>
    </xf>
    <xf numFmtId="3" fontId="29" fillId="0" borderId="0" xfId="4" applyNumberFormat="1" applyFont="1" applyAlignment="1"/>
    <xf numFmtId="0" fontId="25" fillId="0" borderId="0" xfId="4"/>
    <xf numFmtId="0" fontId="6" fillId="0" borderId="0" xfId="4" applyFont="1" applyAlignment="1"/>
    <xf numFmtId="0" fontId="29" fillId="6" borderId="0" xfId="4" applyFont="1" applyFill="1"/>
    <xf numFmtId="169" fontId="29" fillId="0" borderId="0" xfId="4" applyNumberFormat="1" applyFont="1"/>
    <xf numFmtId="0" fontId="29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5" fillId="6" borderId="0" xfId="4" applyFill="1" applyBorder="1"/>
    <xf numFmtId="0" fontId="29" fillId="0" borderId="0" xfId="4" applyFont="1" applyFill="1"/>
    <xf numFmtId="0" fontId="31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29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5" fillId="0" borderId="0" xfId="4" applyProtection="1"/>
    <xf numFmtId="0" fontId="6" fillId="0" borderId="0" xfId="4" applyFont="1" applyAlignment="1">
      <alignment horizontal="center" wrapText="1"/>
    </xf>
    <xf numFmtId="0" fontId="49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69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6" fillId="16" borderId="0" xfId="4" applyNumberFormat="1" applyFont="1" applyFill="1" applyAlignment="1">
      <alignment vertical="center"/>
    </xf>
    <xf numFmtId="0" fontId="148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66" fontId="11" fillId="17" borderId="3" xfId="4" quotePrefix="1" applyNumberFormat="1" applyFont="1" applyFill="1" applyBorder="1" applyAlignment="1" applyProtection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3" fillId="15" borderId="0" xfId="4" applyFont="1" applyFill="1" applyAlignment="1">
      <alignment horizontal="left" vertical="center"/>
    </xf>
    <xf numFmtId="167" fontId="3" fillId="15" borderId="0" xfId="4" applyNumberFormat="1" applyFont="1" applyFill="1" applyAlignment="1">
      <alignment horizontal="center" vertical="center"/>
    </xf>
    <xf numFmtId="167" fontId="3" fillId="15" borderId="0" xfId="4" applyNumberFormat="1" applyFont="1" applyFill="1" applyAlignment="1">
      <alignment horizontal="left" vertical="center"/>
    </xf>
    <xf numFmtId="167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0" fillId="17" borderId="3" xfId="0" applyNumberFormat="1" applyFont="1" applyFill="1" applyBorder="1" applyAlignment="1" applyProtection="1">
      <alignment horizontal="center" vertical="center"/>
    </xf>
    <xf numFmtId="0" fontId="151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2" fillId="19" borderId="5" xfId="12" applyFont="1" applyFill="1" applyBorder="1" applyAlignment="1">
      <alignment horizontal="left" vertical="center" wrapText="1"/>
    </xf>
    <xf numFmtId="0" fontId="153" fillId="19" borderId="6" xfId="12" applyFont="1" applyFill="1" applyBorder="1" applyAlignment="1">
      <alignment horizontal="center" vertical="center" wrapText="1"/>
    </xf>
    <xf numFmtId="0" fontId="152" fillId="19" borderId="7" xfId="4" applyFont="1" applyFill="1" applyBorder="1" applyAlignment="1">
      <alignment horizontal="center" vertical="center" wrapText="1"/>
    </xf>
    <xf numFmtId="0" fontId="152" fillId="19" borderId="8" xfId="4" applyFont="1" applyFill="1" applyBorder="1" applyAlignment="1">
      <alignment horizontal="center" vertical="center"/>
    </xf>
    <xf numFmtId="0" fontId="152" fillId="19" borderId="3" xfId="4" applyFont="1" applyFill="1" applyBorder="1" applyAlignment="1">
      <alignment horizontal="center" vertical="center"/>
    </xf>
    <xf numFmtId="0" fontId="54" fillId="0" borderId="9" xfId="12" applyFont="1" applyFill="1" applyBorder="1" applyAlignment="1">
      <alignment horizontal="center" vertical="center" wrapText="1"/>
    </xf>
    <xf numFmtId="0" fontId="55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2" fillId="15" borderId="11" xfId="4" applyFont="1" applyFill="1" applyBorder="1" applyAlignment="1">
      <alignment vertical="center"/>
    </xf>
    <xf numFmtId="0" fontId="32" fillId="15" borderId="12" xfId="4" applyFont="1" applyFill="1" applyBorder="1" applyAlignment="1">
      <alignment horizontal="center" vertical="center"/>
    </xf>
    <xf numFmtId="0" fontId="154" fillId="15" borderId="13" xfId="4" applyFont="1" applyFill="1" applyBorder="1" applyAlignment="1">
      <alignment horizontal="left" vertical="center" wrapText="1"/>
    </xf>
    <xf numFmtId="3" fontId="55" fillId="15" borderId="10" xfId="4" quotePrefix="1" applyNumberFormat="1" applyFont="1" applyFill="1" applyBorder="1" applyAlignment="1">
      <alignment horizontal="center" vertical="center"/>
    </xf>
    <xf numFmtId="3" fontId="56" fillId="15" borderId="14" xfId="4" quotePrefix="1" applyNumberFormat="1" applyFont="1" applyFill="1" applyBorder="1" applyAlignment="1">
      <alignment horizontal="center" vertical="center"/>
    </xf>
    <xf numFmtId="3" fontId="56" fillId="15" borderId="15" xfId="4" quotePrefix="1" applyNumberFormat="1" applyFont="1" applyFill="1" applyBorder="1" applyAlignment="1" applyProtection="1">
      <alignment horizontal="center" vertical="center"/>
    </xf>
    <xf numFmtId="3" fontId="57" fillId="15" borderId="13" xfId="4" quotePrefix="1" applyNumberFormat="1" applyFont="1" applyFill="1" applyBorder="1" applyAlignment="1" applyProtection="1">
      <alignment horizontal="center" vertical="center"/>
    </xf>
    <xf numFmtId="168" fontId="58" fillId="8" borderId="11" xfId="12" quotePrefix="1" applyNumberFormat="1" applyFont="1" applyFill="1" applyBorder="1" applyAlignment="1" applyProtection="1">
      <alignment horizontal="right" vertical="center"/>
    </xf>
    <xf numFmtId="0" fontId="58" fillId="8" borderId="16" xfId="12" quotePrefix="1" applyFont="1" applyFill="1" applyBorder="1" applyAlignment="1" applyProtection="1">
      <alignment horizontal="left" vertical="center"/>
    </xf>
    <xf numFmtId="3" fontId="155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68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74" fontId="156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68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74" fontId="156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68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74" fontId="156" fillId="21" borderId="30" xfId="4" applyNumberFormat="1" applyFont="1" applyFill="1" applyBorder="1" applyAlignment="1" applyProtection="1">
      <alignment horizontal="center" vertical="center"/>
    </xf>
    <xf numFmtId="168" fontId="58" fillId="8" borderId="31" xfId="12" quotePrefix="1" applyNumberFormat="1" applyFont="1" applyFill="1" applyBorder="1" applyAlignment="1" applyProtection="1">
      <alignment horizontal="right" vertical="center"/>
    </xf>
    <xf numFmtId="3" fontId="155" fillId="17" borderId="8" xfId="4" applyNumberFormat="1" applyFont="1" applyFill="1" applyBorder="1" applyAlignment="1">
      <alignment horizontal="right" vertical="center"/>
    </xf>
    <xf numFmtId="3" fontId="155" fillId="17" borderId="3" xfId="4" applyNumberFormat="1" applyFont="1" applyFill="1" applyBorder="1" applyAlignment="1" applyProtection="1">
      <alignment horizontal="right" vertical="center"/>
    </xf>
    <xf numFmtId="3" fontId="155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74" fontId="156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68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68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58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5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57" fillId="19" borderId="40" xfId="12" quotePrefix="1" applyFont="1" applyFill="1" applyBorder="1" applyAlignment="1" applyProtection="1">
      <alignment horizontal="right" vertical="center"/>
    </xf>
    <xf numFmtId="0" fontId="151" fillId="19" borderId="41" xfId="12" applyFont="1" applyFill="1" applyBorder="1" applyAlignment="1" applyProtection="1">
      <alignment horizontal="right" vertical="center"/>
    </xf>
    <xf numFmtId="0" fontId="152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68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58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72" fontId="150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3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0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59" fillId="23" borderId="5" xfId="4" applyFont="1" applyFill="1" applyBorder="1" applyAlignment="1" applyProtection="1">
      <alignment vertical="center"/>
    </xf>
    <xf numFmtId="0" fontId="159" fillId="23" borderId="6" xfId="4" applyFont="1" applyFill="1" applyBorder="1" applyAlignment="1" applyProtection="1">
      <alignment horizontal="center" vertical="center"/>
    </xf>
    <xf numFmtId="0" fontId="160" fillId="23" borderId="7" xfId="4" applyFont="1" applyFill="1" applyBorder="1" applyAlignment="1" applyProtection="1">
      <alignment horizontal="center" vertical="center" wrapText="1"/>
    </xf>
    <xf numFmtId="0" fontId="161" fillId="23" borderId="11" xfId="4" applyFont="1" applyFill="1" applyBorder="1" applyAlignment="1" applyProtection="1">
      <alignment horizontal="center" vertical="center"/>
    </xf>
    <xf numFmtId="0" fontId="161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2" fillId="24" borderId="8" xfId="4" applyNumberFormat="1" applyFont="1" applyFill="1" applyBorder="1" applyAlignment="1" applyProtection="1">
      <alignment horizontal="center" vertical="center" wrapText="1"/>
    </xf>
    <xf numFmtId="1" fontId="162" fillId="24" borderId="3" xfId="4" applyNumberFormat="1" applyFont="1" applyFill="1" applyBorder="1" applyAlignment="1" applyProtection="1">
      <alignment horizontal="center" vertical="center" wrapText="1"/>
    </xf>
    <xf numFmtId="1" fontId="162" fillId="24" borderId="9" xfId="4" applyNumberFormat="1" applyFont="1" applyFill="1" applyBorder="1" applyAlignment="1" applyProtection="1">
      <alignment horizontal="center" vertical="center" wrapText="1"/>
    </xf>
    <xf numFmtId="0" fontId="163" fillId="23" borderId="10" xfId="4" applyFont="1" applyFill="1" applyBorder="1" applyAlignment="1" applyProtection="1">
      <alignment horizontal="center" vertical="center" wrapText="1"/>
    </xf>
    <xf numFmtId="0" fontId="59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4" fillId="15" borderId="9" xfId="4" applyFont="1" applyFill="1" applyBorder="1" applyAlignment="1" applyProtection="1">
      <alignment horizontal="left" vertical="center" wrapText="1"/>
    </xf>
    <xf numFmtId="3" fontId="42" fillId="15" borderId="8" xfId="4" quotePrefix="1" applyNumberFormat="1" applyFont="1" applyFill="1" applyBorder="1" applyAlignment="1" applyProtection="1">
      <alignment horizontal="center" vertical="center"/>
    </xf>
    <xf numFmtId="3" fontId="42" fillId="15" borderId="3" xfId="4" quotePrefix="1" applyNumberFormat="1" applyFont="1" applyFill="1" applyBorder="1" applyAlignment="1" applyProtection="1">
      <alignment horizontal="center" vertical="center"/>
    </xf>
    <xf numFmtId="3" fontId="42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68" fontId="165" fillId="24" borderId="31" xfId="12" quotePrefix="1" applyNumberFormat="1" applyFont="1" applyFill="1" applyBorder="1" applyAlignment="1" applyProtection="1">
      <alignment horizontal="right" vertical="center"/>
    </xf>
    <xf numFmtId="3" fontId="162" fillId="24" borderId="52" xfId="4" applyNumberFormat="1" applyFont="1" applyFill="1" applyBorder="1" applyAlignment="1" applyProtection="1">
      <alignment horizontal="right" vertical="center"/>
    </xf>
    <xf numFmtId="3" fontId="164" fillId="24" borderId="8" xfId="4" applyNumberFormat="1" applyFont="1" applyFill="1" applyBorder="1" applyAlignment="1" applyProtection="1">
      <alignment horizontal="right" vertical="center"/>
    </xf>
    <xf numFmtId="3" fontId="164" fillId="24" borderId="3" xfId="4" applyNumberFormat="1" applyFont="1" applyFill="1" applyBorder="1" applyAlignment="1" applyProtection="1">
      <alignment horizontal="right" vertical="center"/>
    </xf>
    <xf numFmtId="3" fontId="164" fillId="24" borderId="9" xfId="4" applyNumberFormat="1" applyFont="1" applyFill="1" applyBorder="1" applyAlignment="1" applyProtection="1">
      <alignment horizontal="right" vertical="center"/>
    </xf>
    <xf numFmtId="0" fontId="166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68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68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68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68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68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68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68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68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5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68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68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68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0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68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68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5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65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68" fontId="165" fillId="24" borderId="31" xfId="12" quotePrefix="1" applyNumberFormat="1" applyFont="1" applyFill="1" applyBorder="1" applyAlignment="1" applyProtection="1">
      <alignment horizontal="right"/>
    </xf>
    <xf numFmtId="165" fontId="3" fillId="15" borderId="17" xfId="12" applyNumberFormat="1" applyFont="1" applyFill="1" applyBorder="1" applyAlignment="1" applyProtection="1">
      <alignment horizontal="right"/>
    </xf>
    <xf numFmtId="168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68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68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68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68" fontId="167" fillId="15" borderId="75" xfId="12" quotePrefix="1" applyNumberFormat="1" applyFont="1" applyFill="1" applyBorder="1" applyAlignment="1" applyProtection="1">
      <alignment horizontal="right" vertical="center"/>
    </xf>
    <xf numFmtId="0" fontId="167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70" fontId="165" fillId="17" borderId="31" xfId="12" applyNumberFormat="1" applyFont="1" applyFill="1" applyBorder="1" applyAlignment="1" applyProtection="1">
      <alignment horizontal="right"/>
    </xf>
    <xf numFmtId="3" fontId="165" fillId="17" borderId="52" xfId="4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 applyProtection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170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70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70" fontId="168" fillId="23" borderId="40" xfId="12" applyNumberFormat="1" applyFont="1" applyFill="1" applyBorder="1" applyAlignment="1" applyProtection="1">
      <alignment horizontal="right" vertical="center"/>
    </xf>
    <xf numFmtId="0" fontId="161" fillId="23" borderId="41" xfId="12" applyFont="1" applyFill="1" applyBorder="1" applyAlignment="1" applyProtection="1">
      <alignment horizontal="right" vertical="center"/>
    </xf>
    <xf numFmtId="0" fontId="162" fillId="23" borderId="42" xfId="14" applyFont="1" applyFill="1" applyBorder="1" applyAlignment="1" applyProtection="1">
      <alignment horizontal="center" vertical="center" wrapText="1"/>
    </xf>
    <xf numFmtId="3" fontId="162" fillId="23" borderId="80" xfId="4" applyNumberFormat="1" applyFont="1" applyFill="1" applyBorder="1" applyAlignment="1" applyProtection="1">
      <alignment horizontal="right" vertical="center"/>
    </xf>
    <xf numFmtId="3" fontId="164" fillId="23" borderId="40" xfId="4" applyNumberFormat="1" applyFont="1" applyFill="1" applyBorder="1" applyAlignment="1" applyProtection="1">
      <alignment horizontal="right" vertical="center"/>
    </xf>
    <xf numFmtId="3" fontId="164" fillId="23" borderId="41" xfId="4" applyNumberFormat="1" applyFont="1" applyFill="1" applyBorder="1" applyAlignment="1" applyProtection="1">
      <alignment horizontal="right" vertical="center"/>
    </xf>
    <xf numFmtId="3" fontId="164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66" fontId="169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67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1" fillId="17" borderId="3" xfId="4" applyFont="1" applyFill="1" applyBorder="1" applyAlignment="1" applyProtection="1">
      <alignment horizontal="center" vertical="center"/>
    </xf>
    <xf numFmtId="0" fontId="170" fillId="25" borderId="5" xfId="4" applyFont="1" applyFill="1" applyBorder="1" applyAlignment="1" applyProtection="1">
      <alignment vertical="center"/>
    </xf>
    <xf numFmtId="0" fontId="170" fillId="25" borderId="6" xfId="4" applyFont="1" applyFill="1" applyBorder="1" applyAlignment="1" applyProtection="1">
      <alignment horizontal="center" vertical="center"/>
    </xf>
    <xf numFmtId="0" fontId="171" fillId="25" borderId="7" xfId="4" applyFont="1" applyFill="1" applyBorder="1" applyAlignment="1" applyProtection="1">
      <alignment horizontal="center" vertical="center" wrapText="1"/>
    </xf>
    <xf numFmtId="0" fontId="172" fillId="25" borderId="6" xfId="0" applyFont="1" applyFill="1" applyBorder="1" applyAlignment="1" applyProtection="1">
      <alignment horizontal="left" vertical="center"/>
    </xf>
    <xf numFmtId="0" fontId="173" fillId="25" borderId="6" xfId="4" applyFont="1" applyFill="1" applyBorder="1" applyAlignment="1" applyProtection="1">
      <alignment horizontal="center" vertical="center"/>
    </xf>
    <xf numFmtId="0" fontId="174" fillId="25" borderId="6" xfId="0" applyFont="1" applyFill="1" applyBorder="1" applyAlignment="1" applyProtection="1">
      <alignment horizontal="center" vertical="center"/>
    </xf>
    <xf numFmtId="0" fontId="170" fillId="25" borderId="7" xfId="4" applyFont="1" applyFill="1" applyBorder="1" applyAlignment="1" applyProtection="1">
      <alignment horizontal="center" vertical="center"/>
    </xf>
    <xf numFmtId="0" fontId="175" fillId="25" borderId="14" xfId="4" quotePrefix="1" applyFont="1" applyFill="1" applyBorder="1" applyAlignment="1" applyProtection="1">
      <alignment horizontal="center" vertical="center"/>
    </xf>
    <xf numFmtId="0" fontId="175" fillId="25" borderId="15" xfId="4" applyFont="1" applyFill="1" applyBorder="1" applyAlignment="1" applyProtection="1">
      <alignment horizontal="center" vertical="center"/>
    </xf>
    <xf numFmtId="0" fontId="176" fillId="0" borderId="82" xfId="12" applyFont="1" applyFill="1" applyBorder="1" applyAlignment="1" applyProtection="1">
      <alignment horizontal="center" vertical="center" wrapText="1"/>
    </xf>
    <xf numFmtId="1" fontId="171" fillId="26" borderId="14" xfId="4" applyNumberFormat="1" applyFont="1" applyFill="1" applyBorder="1" applyAlignment="1" applyProtection="1">
      <alignment horizontal="center" vertical="center" wrapText="1"/>
    </xf>
    <xf numFmtId="1" fontId="171" fillId="26" borderId="83" xfId="4" applyNumberFormat="1" applyFont="1" applyFill="1" applyBorder="1" applyAlignment="1" applyProtection="1">
      <alignment horizontal="center" vertical="center" wrapText="1"/>
    </xf>
    <xf numFmtId="1" fontId="171" fillId="26" borderId="13" xfId="4" applyNumberFormat="1" applyFont="1" applyFill="1" applyBorder="1" applyAlignment="1" applyProtection="1">
      <alignment horizontal="center" vertical="center" wrapText="1"/>
    </xf>
    <xf numFmtId="0" fontId="177" fillId="25" borderId="10" xfId="4" applyFont="1" applyFill="1" applyBorder="1" applyAlignment="1" applyProtection="1">
      <alignment horizontal="center" vertical="center" wrapText="1"/>
    </xf>
    <xf numFmtId="0" fontId="178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0" fillId="15" borderId="9" xfId="4" applyNumberFormat="1" applyFont="1" applyFill="1" applyBorder="1" applyAlignment="1" applyProtection="1">
      <alignment horizontal="left" vertical="center" wrapText="1"/>
    </xf>
    <xf numFmtId="3" fontId="55" fillId="15" borderId="52" xfId="4" quotePrefix="1" applyNumberFormat="1" applyFont="1" applyFill="1" applyBorder="1" applyAlignment="1">
      <alignment horizontal="center" vertical="center"/>
    </xf>
    <xf numFmtId="3" fontId="56" fillId="15" borderId="8" xfId="4" quotePrefix="1" applyNumberFormat="1" applyFont="1" applyFill="1" applyBorder="1" applyAlignment="1">
      <alignment horizontal="center" vertical="center"/>
    </xf>
    <xf numFmtId="3" fontId="56" fillId="15" borderId="3" xfId="4" quotePrefix="1" applyNumberFormat="1" applyFont="1" applyFill="1" applyBorder="1" applyAlignment="1" applyProtection="1">
      <alignment horizontal="center" vertical="center"/>
    </xf>
    <xf numFmtId="3" fontId="57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52" xfId="4" quotePrefix="1" applyNumberFormat="1" applyFont="1" applyFill="1" applyBorder="1" applyAlignment="1" applyProtection="1">
      <alignment horizontal="center" vertical="center"/>
    </xf>
    <xf numFmtId="0" fontId="179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68" fontId="180" fillId="26" borderId="31" xfId="12" quotePrefix="1" applyNumberFormat="1" applyFont="1" applyFill="1" applyBorder="1" applyAlignment="1" applyProtection="1">
      <alignment horizontal="right" vertical="center"/>
    </xf>
    <xf numFmtId="3" fontId="181" fillId="26" borderId="8" xfId="4" applyNumberFormat="1" applyFont="1" applyFill="1" applyBorder="1" applyAlignment="1" applyProtection="1">
      <alignment vertical="center"/>
    </xf>
    <xf numFmtId="3" fontId="181" fillId="26" borderId="3" xfId="4" applyNumberFormat="1" applyFont="1" applyFill="1" applyBorder="1" applyAlignment="1" applyProtection="1">
      <alignment vertical="center"/>
    </xf>
    <xf numFmtId="3" fontId="181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68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74" fontId="156" fillId="21" borderId="67" xfId="4" applyNumberFormat="1" applyFont="1" applyFill="1" applyBorder="1" applyAlignment="1" applyProtection="1">
      <alignment horizontal="center" vertical="center"/>
    </xf>
    <xf numFmtId="168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74" fontId="156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68" fontId="180" fillId="26" borderId="31" xfId="12" quotePrefix="1" applyNumberFormat="1" applyFont="1" applyFill="1" applyBorder="1" applyAlignment="1">
      <alignment horizontal="right" vertical="center"/>
    </xf>
    <xf numFmtId="3" fontId="181" fillId="26" borderId="8" xfId="4" applyNumberFormat="1" applyFont="1" applyFill="1" applyBorder="1" applyAlignment="1">
      <alignment vertical="center"/>
    </xf>
    <xf numFmtId="3" fontId="181" fillId="26" borderId="4" xfId="4" applyNumberFormat="1" applyFont="1" applyFill="1" applyBorder="1" applyAlignment="1">
      <alignment vertical="center"/>
    </xf>
    <xf numFmtId="168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68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68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74" fontId="156" fillId="21" borderId="13" xfId="4" applyNumberFormat="1" applyFont="1" applyFill="1" applyBorder="1" applyAlignment="1" applyProtection="1">
      <alignment horizontal="center" vertical="center"/>
    </xf>
    <xf numFmtId="3" fontId="181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68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68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1" fillId="26" borderId="8" xfId="4" applyNumberFormat="1" applyFont="1" applyFill="1" applyBorder="1" applyAlignment="1" applyProtection="1">
      <alignment vertical="center"/>
      <protection locked="0"/>
    </xf>
    <xf numFmtId="3" fontId="181" fillId="26" borderId="3" xfId="4" applyNumberFormat="1" applyFont="1" applyFill="1" applyBorder="1" applyAlignment="1" applyProtection="1">
      <alignment vertical="center"/>
      <protection locked="0"/>
    </xf>
    <xf numFmtId="168" fontId="9" fillId="15" borderId="18" xfId="12" applyNumberFormat="1" applyFont="1" applyFill="1" applyBorder="1" applyAlignment="1">
      <alignment horizontal="right" vertical="center"/>
    </xf>
    <xf numFmtId="174" fontId="156" fillId="21" borderId="20" xfId="4" applyNumberFormat="1" applyFont="1" applyFill="1" applyBorder="1" applyAlignment="1" applyProtection="1">
      <alignment horizontal="center" vertical="center"/>
    </xf>
    <xf numFmtId="174" fontId="156" fillId="21" borderId="18" xfId="4" applyNumberFormat="1" applyFont="1" applyFill="1" applyBorder="1" applyAlignment="1" applyProtection="1">
      <alignment horizontal="center" vertical="center"/>
    </xf>
    <xf numFmtId="174" fontId="156" fillId="21" borderId="24" xfId="4" applyNumberFormat="1" applyFont="1" applyFill="1" applyBorder="1" applyAlignment="1" applyProtection="1">
      <alignment horizontal="center" vertical="center"/>
    </xf>
    <xf numFmtId="174" fontId="156" fillId="21" borderId="22" xfId="4" applyNumberFormat="1" applyFont="1" applyFill="1" applyBorder="1" applyAlignment="1" applyProtection="1">
      <alignment horizontal="center" vertical="center"/>
    </xf>
    <xf numFmtId="174" fontId="156" fillId="21" borderId="33" xfId="4" applyNumberFormat="1" applyFont="1" applyFill="1" applyBorder="1" applyAlignment="1" applyProtection="1">
      <alignment horizontal="center" vertical="center"/>
    </xf>
    <xf numFmtId="174" fontId="156" fillId="21" borderId="34" xfId="4" applyNumberFormat="1" applyFont="1" applyFill="1" applyBorder="1" applyAlignment="1" applyProtection="1">
      <alignment horizontal="center" vertical="center"/>
    </xf>
    <xf numFmtId="0" fontId="182" fillId="25" borderId="40" xfId="12" quotePrefix="1" applyFont="1" applyFill="1" applyBorder="1" applyAlignment="1">
      <alignment horizontal="right" vertical="center"/>
    </xf>
    <xf numFmtId="0" fontId="175" fillId="25" borderId="41" xfId="12" applyFont="1" applyFill="1" applyBorder="1" applyAlignment="1">
      <alignment horizontal="right" vertical="center"/>
    </xf>
    <xf numFmtId="0" fontId="171" fillId="25" borderId="42" xfId="12" applyFont="1" applyFill="1" applyBorder="1" applyAlignment="1">
      <alignment horizontal="center" vertical="center" wrapText="1"/>
    </xf>
    <xf numFmtId="3" fontId="181" fillId="25" borderId="40" xfId="4" applyNumberFormat="1" applyFont="1" applyFill="1" applyBorder="1" applyAlignment="1">
      <alignment vertical="center"/>
    </xf>
    <xf numFmtId="3" fontId="181" fillId="25" borderId="41" xfId="4" applyNumberFormat="1" applyFont="1" applyFill="1" applyBorder="1" applyAlignment="1">
      <alignment vertical="center"/>
    </xf>
    <xf numFmtId="0" fontId="178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0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68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2" fillId="25" borderId="40" xfId="12" quotePrefix="1" applyFont="1" applyFill="1" applyBorder="1" applyAlignment="1" applyProtection="1">
      <alignment horizontal="right" vertical="center"/>
    </xf>
    <xf numFmtId="0" fontId="175" fillId="25" borderId="41" xfId="12" applyFont="1" applyFill="1" applyBorder="1" applyAlignment="1" applyProtection="1">
      <alignment horizontal="right" vertical="center"/>
    </xf>
    <xf numFmtId="0" fontId="171" fillId="25" borderId="42" xfId="12" applyFont="1" applyFill="1" applyBorder="1" applyAlignment="1" applyProtection="1">
      <alignment horizontal="center" vertical="center" wrapText="1"/>
    </xf>
    <xf numFmtId="3" fontId="171" fillId="25" borderId="80" xfId="4" applyNumberFormat="1" applyFont="1" applyFill="1" applyBorder="1" applyAlignment="1" applyProtection="1">
      <alignment vertical="center"/>
    </xf>
    <xf numFmtId="3" fontId="181" fillId="25" borderId="40" xfId="4" applyNumberFormat="1" applyFont="1" applyFill="1" applyBorder="1" applyAlignment="1" applyProtection="1">
      <alignment vertical="center"/>
    </xf>
    <xf numFmtId="3" fontId="181" fillId="25" borderId="41" xfId="4" applyNumberFormat="1" applyFont="1" applyFill="1" applyBorder="1" applyAlignment="1" applyProtection="1">
      <alignment vertical="center"/>
    </xf>
    <xf numFmtId="3" fontId="181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5" fillId="28" borderId="6" xfId="0" applyFont="1" applyFill="1" applyBorder="1" applyAlignment="1" applyProtection="1">
      <alignment horizontal="left" vertical="center"/>
    </xf>
    <xf numFmtId="0" fontId="173" fillId="28" borderId="6" xfId="4" applyFont="1" applyFill="1" applyBorder="1" applyAlignment="1" applyProtection="1">
      <alignment horizontal="center" vertical="center"/>
    </xf>
    <xf numFmtId="0" fontId="174" fillId="28" borderId="6" xfId="0" applyFont="1" applyFill="1" applyBorder="1" applyAlignment="1" applyProtection="1">
      <alignment horizontal="center" vertical="center"/>
    </xf>
    <xf numFmtId="0" fontId="170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2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5" fillId="15" borderId="90" xfId="4" quotePrefix="1" applyNumberFormat="1" applyFont="1" applyFill="1" applyBorder="1" applyAlignment="1">
      <alignment horizontal="center" vertical="center"/>
    </xf>
    <xf numFmtId="3" fontId="56" fillId="15" borderId="85" xfId="4" quotePrefix="1" applyNumberFormat="1" applyFont="1" applyFill="1" applyBorder="1" applyAlignment="1">
      <alignment horizontal="center" vertical="center"/>
    </xf>
    <xf numFmtId="3" fontId="56" fillId="15" borderId="84" xfId="4" quotePrefix="1" applyNumberFormat="1" applyFont="1" applyFill="1" applyBorder="1" applyAlignment="1" applyProtection="1">
      <alignment horizontal="center" vertical="center"/>
    </xf>
    <xf numFmtId="3" fontId="57" fillId="15" borderId="91" xfId="4" quotePrefix="1" applyNumberFormat="1" applyFont="1" applyFill="1" applyBorder="1" applyAlignment="1" applyProtection="1">
      <alignment horizontal="center" vertical="center"/>
    </xf>
    <xf numFmtId="3" fontId="42" fillId="15" borderId="85" xfId="4" quotePrefix="1" applyNumberFormat="1" applyFont="1" applyFill="1" applyBorder="1" applyAlignment="1" applyProtection="1">
      <alignment horizontal="center" vertical="center"/>
    </xf>
    <xf numFmtId="3" fontId="42" fillId="15" borderId="84" xfId="4" quotePrefix="1" applyNumberFormat="1" applyFont="1" applyFill="1" applyBorder="1" applyAlignment="1" applyProtection="1">
      <alignment horizontal="center" vertical="center"/>
    </xf>
    <xf numFmtId="3" fontId="42" fillId="15" borderId="91" xfId="4" quotePrefix="1" applyNumberFormat="1" applyFont="1" applyFill="1" applyBorder="1" applyAlignment="1" applyProtection="1">
      <alignment horizontal="center" vertical="center"/>
    </xf>
    <xf numFmtId="3" fontId="27" fillId="15" borderId="90" xfId="4" quotePrefix="1" applyNumberFormat="1" applyFont="1" applyFill="1" applyBorder="1" applyAlignment="1" applyProtection="1">
      <alignment horizontal="center" vertical="center"/>
    </xf>
    <xf numFmtId="165" fontId="3" fillId="15" borderId="0" xfId="4" quotePrefix="1" applyNumberFormat="1" applyFont="1" applyFill="1" applyBorder="1" applyAlignment="1" applyProtection="1">
      <alignment horizontal="center" vertical="center"/>
    </xf>
    <xf numFmtId="165" fontId="11" fillId="28" borderId="92" xfId="4" quotePrefix="1" applyNumberFormat="1" applyFont="1" applyFill="1" applyBorder="1" applyAlignment="1" applyProtection="1">
      <alignment horizontal="center" vertical="center" wrapText="1"/>
    </xf>
    <xf numFmtId="175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75" fontId="6" fillId="28" borderId="92" xfId="4" applyNumberFormat="1" applyFont="1" applyFill="1" applyBorder="1" applyAlignment="1" applyProtection="1">
      <alignment horizontal="right" vertical="center"/>
    </xf>
    <xf numFmtId="165" fontId="3" fillId="15" borderId="0" xfId="4" applyNumberFormat="1" applyFont="1" applyFill="1" applyBorder="1" applyAlignment="1" applyProtection="1">
      <alignment vertical="center"/>
    </xf>
    <xf numFmtId="165" fontId="11" fillId="28" borderId="80" xfId="4" quotePrefix="1" applyNumberFormat="1" applyFont="1" applyFill="1" applyBorder="1" applyAlignment="1" applyProtection="1">
      <alignment horizontal="center" vertical="center" wrapText="1"/>
    </xf>
    <xf numFmtId="175" fontId="11" fillId="28" borderId="80" xfId="4" applyNumberFormat="1" applyFont="1" applyFill="1" applyBorder="1" applyAlignment="1" applyProtection="1">
      <alignment horizontal="right" vertical="center"/>
    </xf>
    <xf numFmtId="175" fontId="3" fillId="19" borderId="40" xfId="4" applyNumberFormat="1" applyFont="1" applyFill="1" applyBorder="1" applyAlignment="1" applyProtection="1">
      <alignment horizontal="right" vertical="center"/>
    </xf>
    <xf numFmtId="175" fontId="3" fillId="19" borderId="41" xfId="4" applyNumberFormat="1" applyFont="1" applyFill="1" applyBorder="1" applyAlignment="1" applyProtection="1">
      <alignment horizontal="right" vertical="center"/>
    </xf>
    <xf numFmtId="175" fontId="3" fillId="19" borderId="42" xfId="4" applyNumberFormat="1" applyFont="1" applyFill="1" applyBorder="1" applyAlignment="1" applyProtection="1">
      <alignment horizontal="right" vertical="center"/>
    </xf>
    <xf numFmtId="175" fontId="6" fillId="28" borderId="80" xfId="4" applyNumberFormat="1" applyFont="1" applyFill="1" applyBorder="1" applyAlignment="1" applyProtection="1">
      <alignment horizontal="right" vertical="center"/>
    </xf>
    <xf numFmtId="0" fontId="183" fillId="15" borderId="94" xfId="8" applyFont="1" applyFill="1" applyBorder="1" applyProtection="1"/>
    <xf numFmtId="176" fontId="183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4" fillId="29" borderId="95" xfId="4" quotePrefix="1" applyFont="1" applyFill="1" applyBorder="1" applyAlignment="1" applyProtection="1">
      <alignment vertical="center"/>
    </xf>
    <xf numFmtId="0" fontId="185" fillId="29" borderId="96" xfId="4" applyFont="1" applyFill="1" applyBorder="1" applyAlignment="1" applyProtection="1">
      <alignment horizontal="center" vertical="center"/>
    </xf>
    <xf numFmtId="0" fontId="184" fillId="29" borderId="97" xfId="4" quotePrefix="1" applyFont="1" applyFill="1" applyBorder="1" applyAlignment="1" applyProtection="1">
      <alignment horizontal="center" vertical="center" wrapText="1"/>
    </xf>
    <xf numFmtId="0" fontId="186" fillId="29" borderId="5" xfId="4" applyFont="1" applyFill="1" applyBorder="1" applyAlignment="1" applyProtection="1">
      <alignment horizontal="left" vertical="center"/>
    </xf>
    <xf numFmtId="0" fontId="187" fillId="29" borderId="6" xfId="0" applyFont="1" applyFill="1" applyBorder="1" applyAlignment="1" applyProtection="1">
      <alignment horizontal="center" vertical="center"/>
    </xf>
    <xf numFmtId="0" fontId="185" fillId="29" borderId="7" xfId="4" applyFont="1" applyFill="1" applyBorder="1" applyAlignment="1" applyProtection="1">
      <alignment horizontal="center" vertical="center"/>
    </xf>
    <xf numFmtId="0" fontId="188" fillId="29" borderId="8" xfId="4" quotePrefix="1" applyFont="1" applyFill="1" applyBorder="1" applyAlignment="1" applyProtection="1">
      <alignment horizontal="center" vertical="center"/>
    </xf>
    <xf numFmtId="0" fontId="188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4" fillId="15" borderId="14" xfId="4" applyNumberFormat="1" applyFont="1" applyFill="1" applyBorder="1" applyAlignment="1" applyProtection="1">
      <alignment horizontal="center" vertical="center" wrapText="1"/>
    </xf>
    <xf numFmtId="1" fontId="184" fillId="15" borderId="83" xfId="4" applyNumberFormat="1" applyFont="1" applyFill="1" applyBorder="1" applyAlignment="1" applyProtection="1">
      <alignment horizontal="center" vertical="center" wrapText="1"/>
    </xf>
    <xf numFmtId="1" fontId="184" fillId="15" borderId="13" xfId="4" applyNumberFormat="1" applyFont="1" applyFill="1" applyBorder="1" applyAlignment="1" applyProtection="1">
      <alignment horizontal="center" vertical="center" wrapText="1"/>
    </xf>
    <xf numFmtId="0" fontId="189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5" fillId="15" borderId="0" xfId="4" applyFont="1" applyFill="1" applyBorder="1" applyAlignment="1" applyProtection="1">
      <alignment horizontal="left" vertical="center" wrapText="1"/>
    </xf>
    <xf numFmtId="168" fontId="190" fillId="30" borderId="31" xfId="12" quotePrefix="1" applyNumberFormat="1" applyFont="1" applyFill="1" applyBorder="1" applyAlignment="1">
      <alignment horizontal="right" vertical="center"/>
    </xf>
    <xf numFmtId="3" fontId="184" fillId="30" borderId="52" xfId="4" applyNumberFormat="1" applyFont="1" applyFill="1" applyBorder="1" applyAlignment="1" applyProtection="1">
      <alignment vertical="center"/>
    </xf>
    <xf numFmtId="3" fontId="191" fillId="30" borderId="8" xfId="4" applyNumberFormat="1" applyFont="1" applyFill="1" applyBorder="1" applyAlignment="1">
      <alignment vertical="center"/>
    </xf>
    <xf numFmtId="3" fontId="191" fillId="30" borderId="3" xfId="4" applyNumberFormat="1" applyFont="1" applyFill="1" applyBorder="1" applyAlignment="1" applyProtection="1">
      <alignment vertical="center"/>
    </xf>
    <xf numFmtId="3" fontId="191" fillId="30" borderId="9" xfId="4" applyNumberFormat="1" applyFont="1" applyFill="1" applyBorder="1" applyAlignment="1" applyProtection="1">
      <alignment vertical="center"/>
    </xf>
    <xf numFmtId="165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74" fontId="156" fillId="31" borderId="21" xfId="4" applyNumberFormat="1" applyFont="1" applyFill="1" applyBorder="1" applyAlignment="1" applyProtection="1">
      <alignment horizontal="center" vertical="center"/>
    </xf>
    <xf numFmtId="174" fontId="156" fillId="31" borderId="25" xfId="4" applyNumberFormat="1" applyFont="1" applyFill="1" applyBorder="1" applyAlignment="1" applyProtection="1">
      <alignment horizontal="center" vertical="center"/>
    </xf>
    <xf numFmtId="174" fontId="156" fillId="31" borderId="35" xfId="4" applyNumberFormat="1" applyFont="1" applyFill="1" applyBorder="1" applyAlignment="1" applyProtection="1">
      <alignment horizontal="center" vertical="center"/>
    </xf>
    <xf numFmtId="3" fontId="191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68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1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74" fontId="156" fillId="31" borderId="67" xfId="4" applyNumberFormat="1" applyFont="1" applyFill="1" applyBorder="1" applyAlignment="1" applyProtection="1">
      <alignment horizontal="center" vertical="center"/>
    </xf>
    <xf numFmtId="168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74" fontId="156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4" fillId="30" borderId="52" xfId="4" applyNumberFormat="1" applyFont="1" applyFill="1" applyBorder="1" applyAlignment="1" applyProtection="1">
      <alignment horizontal="right" vertical="center"/>
    </xf>
    <xf numFmtId="3" fontId="191" fillId="30" borderId="8" xfId="4" applyNumberFormat="1" applyFont="1" applyFill="1" applyBorder="1" applyAlignment="1" applyProtection="1">
      <alignment horizontal="right" vertical="center"/>
    </xf>
    <xf numFmtId="3" fontId="191" fillId="30" borderId="3" xfId="4" applyNumberFormat="1" applyFont="1" applyFill="1" applyBorder="1" applyAlignment="1" applyProtection="1">
      <alignment horizontal="right" vertical="center"/>
    </xf>
    <xf numFmtId="168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68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1" fillId="30" borderId="8" xfId="4" applyNumberFormat="1" applyFont="1" applyFill="1" applyBorder="1" applyAlignment="1" applyProtection="1">
      <alignment horizontal="right" vertical="center"/>
      <protection locked="0"/>
    </xf>
    <xf numFmtId="3" fontId="191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68" fontId="190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68" fontId="190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68" fontId="190" fillId="30" borderId="11" xfId="12" quotePrefix="1" applyNumberFormat="1" applyFont="1" applyFill="1" applyBorder="1" applyAlignment="1">
      <alignment horizontal="right" vertical="center"/>
    </xf>
    <xf numFmtId="3" fontId="184" fillId="30" borderId="10" xfId="4" applyNumberFormat="1" applyFont="1" applyFill="1" applyBorder="1" applyAlignment="1" applyProtection="1">
      <alignment vertical="center"/>
    </xf>
    <xf numFmtId="3" fontId="191" fillId="30" borderId="14" xfId="4" applyNumberFormat="1" applyFont="1" applyFill="1" applyBorder="1" applyAlignment="1" applyProtection="1">
      <alignment vertical="center"/>
    </xf>
    <xf numFmtId="3" fontId="191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68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68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68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74" fontId="148" fillId="21" borderId="53" xfId="4" applyNumberFormat="1" applyFont="1" applyFill="1" applyBorder="1" applyAlignment="1" applyProtection="1">
      <alignment horizontal="center" vertical="center"/>
    </xf>
    <xf numFmtId="174" fontId="148" fillId="21" borderId="55" xfId="4" applyNumberFormat="1" applyFont="1" applyFill="1" applyBorder="1" applyAlignment="1" applyProtection="1">
      <alignment horizontal="center" vertical="center"/>
    </xf>
    <xf numFmtId="174" fontId="148" fillId="21" borderId="57" xfId="4" applyNumberFormat="1" applyFont="1" applyFill="1" applyBorder="1" applyAlignment="1" applyProtection="1">
      <alignment horizontal="center" vertical="center"/>
    </xf>
    <xf numFmtId="165" fontId="6" fillId="15" borderId="17" xfId="12" applyNumberFormat="1" applyFont="1" applyFill="1" applyBorder="1" applyAlignment="1">
      <alignment horizontal="right" vertical="center"/>
    </xf>
    <xf numFmtId="168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74" fontId="156" fillId="21" borderId="78" xfId="4" applyNumberFormat="1" applyFont="1" applyFill="1" applyBorder="1" applyAlignment="1" applyProtection="1">
      <alignment horizontal="center" vertical="center"/>
    </xf>
    <xf numFmtId="174" fontId="156" fillId="21" borderId="75" xfId="4" applyNumberFormat="1" applyFont="1" applyFill="1" applyBorder="1" applyAlignment="1" applyProtection="1">
      <alignment horizontal="center" vertical="center"/>
    </xf>
    <xf numFmtId="174" fontId="156" fillId="31" borderId="79" xfId="4" applyNumberFormat="1" applyFont="1" applyFill="1" applyBorder="1" applyAlignment="1" applyProtection="1">
      <alignment horizontal="center" vertical="center"/>
    </xf>
    <xf numFmtId="174" fontId="156" fillId="31" borderId="30" xfId="4" applyNumberFormat="1" applyFont="1" applyFill="1" applyBorder="1" applyAlignment="1" applyProtection="1">
      <alignment horizontal="center" vertical="center"/>
    </xf>
    <xf numFmtId="165" fontId="192" fillId="29" borderId="104" xfId="12" applyNumberFormat="1" applyFont="1" applyFill="1" applyBorder="1" applyAlignment="1">
      <alignment horizontal="right" vertical="center"/>
    </xf>
    <xf numFmtId="168" fontId="193" fillId="29" borderId="41" xfId="12" quotePrefix="1" applyNumberFormat="1" applyFont="1" applyFill="1" applyBorder="1" applyAlignment="1">
      <alignment horizontal="right" vertical="center"/>
    </xf>
    <xf numFmtId="0" fontId="184" fillId="29" borderId="105" xfId="12" applyFont="1" applyFill="1" applyBorder="1" applyAlignment="1">
      <alignment horizontal="center" vertical="center" wrapText="1"/>
    </xf>
    <xf numFmtId="3" fontId="190" fillId="29" borderId="80" xfId="4" applyNumberFormat="1" applyFont="1" applyFill="1" applyBorder="1" applyAlignment="1" applyProtection="1">
      <alignment vertical="center"/>
    </xf>
    <xf numFmtId="3" fontId="185" fillId="29" borderId="40" xfId="4" applyNumberFormat="1" applyFont="1" applyFill="1" applyBorder="1" applyAlignment="1">
      <alignment vertical="center"/>
    </xf>
    <xf numFmtId="3" fontId="185" fillId="29" borderId="106" xfId="4" applyNumberFormat="1" applyFont="1" applyFill="1" applyBorder="1" applyAlignment="1">
      <alignment vertical="center"/>
    </xf>
    <xf numFmtId="3" fontId="185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76" fontId="183" fillId="15" borderId="94" xfId="8" applyNumberFormat="1" applyFont="1" applyFill="1" applyBorder="1" applyProtection="1"/>
    <xf numFmtId="176" fontId="194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5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196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197" fillId="24" borderId="3" xfId="4" applyFont="1" applyFill="1" applyBorder="1" applyAlignment="1" applyProtection="1">
      <alignment horizontal="center" vertical="center"/>
      <protection locked="0"/>
    </xf>
    <xf numFmtId="3" fontId="197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196" fillId="15" borderId="0" xfId="4" applyFont="1" applyFill="1" applyAlignment="1">
      <alignment vertical="center"/>
    </xf>
    <xf numFmtId="0" fontId="196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5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3" fillId="15" borderId="0" xfId="0" applyFont="1" applyFill="1" applyProtection="1"/>
    <xf numFmtId="0" fontId="54" fillId="15" borderId="0" xfId="0" quotePrefix="1" applyFont="1" applyFill="1" applyAlignment="1" applyProtection="1">
      <alignment horizontal="left"/>
    </xf>
    <xf numFmtId="0" fontId="84" fillId="15" borderId="0" xfId="0" applyFont="1" applyFill="1" applyProtection="1"/>
    <xf numFmtId="0" fontId="55" fillId="15" borderId="0" xfId="0" applyFont="1" applyFill="1" applyAlignment="1" applyProtection="1">
      <alignment horizontal="left"/>
    </xf>
    <xf numFmtId="0" fontId="84" fillId="0" borderId="0" xfId="0" applyFont="1" applyProtection="1"/>
    <xf numFmtId="0" fontId="83" fillId="0" borderId="0" xfId="0" applyFont="1" applyProtection="1"/>
    <xf numFmtId="0" fontId="83" fillId="32" borderId="0" xfId="0" applyFont="1" applyFill="1" applyBorder="1" applyProtection="1"/>
    <xf numFmtId="0" fontId="84" fillId="32" borderId="0" xfId="0" applyFont="1" applyFill="1" applyBorder="1" applyProtection="1"/>
    <xf numFmtId="0" fontId="54" fillId="15" borderId="0" xfId="0" applyFont="1" applyFill="1" applyAlignment="1" applyProtection="1">
      <alignment horizontal="left"/>
    </xf>
    <xf numFmtId="0" fontId="85" fillId="15" borderId="0" xfId="0" applyFont="1" applyFill="1" applyAlignment="1" applyProtection="1">
      <alignment horizontal="left"/>
    </xf>
    <xf numFmtId="0" fontId="84" fillId="15" borderId="0" xfId="0" quotePrefix="1" applyFont="1" applyFill="1" applyAlignment="1" applyProtection="1">
      <alignment horizontal="left"/>
    </xf>
    <xf numFmtId="0" fontId="86" fillId="15" borderId="0" xfId="0" quotePrefix="1" applyFont="1" applyFill="1" applyBorder="1" applyAlignment="1" applyProtection="1">
      <alignment horizontal="left"/>
    </xf>
    <xf numFmtId="0" fontId="55" fillId="28" borderId="106" xfId="0" quotePrefix="1" applyFont="1" applyFill="1" applyBorder="1" applyAlignment="1" applyProtection="1">
      <alignment horizontal="left"/>
    </xf>
    <xf numFmtId="0" fontId="86" fillId="28" borderId="108" xfId="0" quotePrefix="1" applyFont="1" applyFill="1" applyBorder="1" applyAlignment="1" applyProtection="1">
      <alignment horizontal="left"/>
    </xf>
    <xf numFmtId="0" fontId="84" fillId="28" borderId="108" xfId="0" applyFont="1" applyFill="1" applyBorder="1" applyProtection="1"/>
    <xf numFmtId="0" fontId="84" fillId="15" borderId="0" xfId="0" applyFont="1" applyFill="1" applyBorder="1" applyProtection="1"/>
    <xf numFmtId="0" fontId="84" fillId="0" borderId="0" xfId="0" applyFont="1" applyBorder="1" applyProtection="1"/>
    <xf numFmtId="0" fontId="55" fillId="15" borderId="0" xfId="0" applyFont="1" applyFill="1" applyProtection="1"/>
    <xf numFmtId="0" fontId="32" fillId="24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/>
    </xf>
    <xf numFmtId="166" fontId="149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73" fontId="11" fillId="24" borderId="3" xfId="4" applyNumberFormat="1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center"/>
    </xf>
    <xf numFmtId="0" fontId="32" fillId="32" borderId="0" xfId="0" applyFont="1" applyFill="1" applyBorder="1" applyProtection="1"/>
    <xf numFmtId="0" fontId="32" fillId="15" borderId="0" xfId="0" applyFont="1" applyFill="1" applyAlignment="1" applyProtection="1">
      <alignment horizontal="center" vertical="center"/>
    </xf>
    <xf numFmtId="0" fontId="84" fillId="15" borderId="0" xfId="0" applyFont="1" applyFill="1" applyAlignment="1" applyProtection="1">
      <alignment horizontal="right"/>
    </xf>
    <xf numFmtId="0" fontId="85" fillId="19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 vertical="center"/>
    </xf>
    <xf numFmtId="0" fontId="198" fillId="15" borderId="0" xfId="0" applyFont="1" applyFill="1" applyBorder="1" applyAlignment="1" applyProtection="1">
      <alignment horizontal="right"/>
    </xf>
    <xf numFmtId="0" fontId="32" fillId="15" borderId="0" xfId="0" applyFont="1" applyFill="1" applyBorder="1" applyProtection="1"/>
    <xf numFmtId="0" fontId="199" fillId="17" borderId="3" xfId="4" applyFont="1" applyFill="1" applyBorder="1" applyAlignment="1" applyProtection="1">
      <alignment horizontal="center" vertical="center"/>
    </xf>
    <xf numFmtId="0" fontId="54" fillId="15" borderId="0" xfId="0" applyFont="1" applyFill="1" applyBorder="1" applyProtection="1"/>
    <xf numFmtId="0" fontId="32" fillId="0" borderId="47" xfId="0" applyFont="1" applyBorder="1" applyProtection="1"/>
    <xf numFmtId="0" fontId="83" fillId="15" borderId="0" xfId="0" applyFont="1" applyFill="1" applyBorder="1" applyProtection="1"/>
    <xf numFmtId="0" fontId="32" fillId="15" borderId="47" xfId="0" applyFont="1" applyFill="1" applyBorder="1" applyProtection="1"/>
    <xf numFmtId="0" fontId="54" fillId="15" borderId="47" xfId="0" applyFont="1" applyFill="1" applyBorder="1" applyProtection="1"/>
    <xf numFmtId="165" fontId="54" fillId="15" borderId="0" xfId="0" applyNumberFormat="1" applyFont="1" applyFill="1" applyBorder="1" applyProtection="1"/>
    <xf numFmtId="165" fontId="54" fillId="15" borderId="0" xfId="0" applyNumberFormat="1" applyFont="1" applyFill="1" applyBorder="1" applyAlignment="1" applyProtection="1">
      <alignment horizontal="left"/>
    </xf>
    <xf numFmtId="0" fontId="32" fillId="15" borderId="0" xfId="0" applyFont="1" applyFill="1" applyProtection="1"/>
    <xf numFmtId="0" fontId="54" fillId="15" borderId="73" xfId="0" quotePrefix="1" applyFont="1" applyFill="1" applyBorder="1" applyAlignment="1" applyProtection="1">
      <alignment horizontal="center"/>
    </xf>
    <xf numFmtId="0" fontId="54" fillId="15" borderId="17" xfId="0" quotePrefix="1" applyFont="1" applyFill="1" applyBorder="1" applyAlignment="1" applyProtection="1">
      <alignment horizontal="center"/>
    </xf>
    <xf numFmtId="0" fontId="88" fillId="19" borderId="5" xfId="0" applyFont="1" applyFill="1" applyBorder="1" applyAlignment="1" applyProtection="1">
      <alignment horizontal="left" vertical="center"/>
    </xf>
    <xf numFmtId="0" fontId="88" fillId="19" borderId="6" xfId="4" applyFont="1" applyFill="1" applyBorder="1" applyAlignment="1" applyProtection="1">
      <alignment horizontal="left" vertical="center"/>
    </xf>
    <xf numFmtId="0" fontId="88" fillId="19" borderId="6" xfId="0" applyFont="1" applyFill="1" applyBorder="1" applyAlignment="1" applyProtection="1">
      <alignment horizontal="left" vertical="center"/>
    </xf>
    <xf numFmtId="165" fontId="54" fillId="15" borderId="17" xfId="0" applyNumberFormat="1" applyFont="1" applyFill="1" applyBorder="1" applyAlignment="1" applyProtection="1">
      <alignment horizontal="center" vertical="center" wrapText="1"/>
    </xf>
    <xf numFmtId="0" fontId="85" fillId="19" borderId="109" xfId="4" applyFont="1" applyFill="1" applyBorder="1" applyAlignment="1" applyProtection="1">
      <alignment horizontal="center" vertical="center"/>
    </xf>
    <xf numFmtId="0" fontId="32" fillId="0" borderId="0" xfId="0" applyFont="1" applyProtection="1"/>
    <xf numFmtId="0" fontId="55" fillId="15" borderId="10" xfId="0" quotePrefix="1" applyFont="1" applyFill="1" applyBorder="1" applyAlignment="1" applyProtection="1">
      <alignment horizontal="center" vertical="top"/>
    </xf>
    <xf numFmtId="0" fontId="54" fillId="15" borderId="10" xfId="0" quotePrefix="1" applyFont="1" applyFill="1" applyBorder="1" applyAlignment="1" applyProtection="1">
      <alignment horizontal="center"/>
    </xf>
    <xf numFmtId="0" fontId="88" fillId="17" borderId="4" xfId="0" applyFont="1" applyFill="1" applyBorder="1" applyAlignment="1" applyProtection="1">
      <alignment horizontal="center" vertical="center" wrapText="1"/>
    </xf>
    <xf numFmtId="0" fontId="88" fillId="17" borderId="3" xfId="0" applyFont="1" applyFill="1" applyBorder="1" applyAlignment="1" applyProtection="1">
      <alignment horizontal="center" vertical="center" wrapText="1"/>
    </xf>
    <xf numFmtId="0" fontId="54" fillId="15" borderId="17" xfId="0" applyFont="1" applyFill="1" applyBorder="1" applyAlignment="1" applyProtection="1">
      <alignment horizontal="center"/>
    </xf>
    <xf numFmtId="0" fontId="85" fillId="17" borderId="3" xfId="0" applyFont="1" applyFill="1" applyBorder="1" applyAlignment="1" applyProtection="1">
      <alignment horizontal="left" vertical="center" wrapText="1"/>
    </xf>
    <xf numFmtId="0" fontId="32" fillId="15" borderId="73" xfId="0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center"/>
    </xf>
    <xf numFmtId="0" fontId="54" fillId="15" borderId="85" xfId="0" applyFont="1" applyFill="1" applyBorder="1" applyAlignment="1" applyProtection="1">
      <alignment horizontal="center"/>
    </xf>
    <xf numFmtId="0" fontId="54" fillId="15" borderId="84" xfId="0" applyFont="1" applyFill="1" applyBorder="1" applyAlignment="1" applyProtection="1">
      <alignment horizontal="center"/>
    </xf>
    <xf numFmtId="0" fontId="85" fillId="15" borderId="15" xfId="0" applyFont="1" applyFill="1" applyBorder="1" applyAlignment="1" applyProtection="1">
      <alignment horizontal="left"/>
    </xf>
    <xf numFmtId="0" fontId="32" fillId="15" borderId="52" xfId="0" applyFont="1" applyFill="1" applyBorder="1" applyAlignment="1" applyProtection="1">
      <alignment horizontal="center"/>
    </xf>
    <xf numFmtId="0" fontId="32" fillId="15" borderId="52" xfId="0" applyFont="1" applyFill="1" applyBorder="1" applyProtection="1"/>
    <xf numFmtId="0" fontId="54" fillId="15" borderId="52" xfId="0" quotePrefix="1" applyFont="1" applyFill="1" applyBorder="1" applyAlignment="1" applyProtection="1">
      <alignment horizontal="center"/>
    </xf>
    <xf numFmtId="0" fontId="88" fillId="15" borderId="8" xfId="0" quotePrefix="1" applyFont="1" applyFill="1" applyBorder="1" applyAlignment="1" applyProtection="1">
      <alignment horizontal="center"/>
    </xf>
    <xf numFmtId="0" fontId="88" fillId="15" borderId="3" xfId="0" quotePrefix="1" applyFont="1" applyFill="1" applyBorder="1" applyAlignment="1" applyProtection="1">
      <alignment horizontal="center"/>
    </xf>
    <xf numFmtId="0" fontId="83" fillId="15" borderId="17" xfId="0" applyFont="1" applyFill="1" applyBorder="1" applyProtection="1"/>
    <xf numFmtId="0" fontId="85" fillId="15" borderId="3" xfId="0" quotePrefix="1" applyFont="1" applyFill="1" applyBorder="1" applyAlignment="1" applyProtection="1">
      <alignment horizontal="left"/>
    </xf>
    <xf numFmtId="0" fontId="32" fillId="15" borderId="73" xfId="0" applyFont="1" applyFill="1" applyBorder="1" applyProtection="1"/>
    <xf numFmtId="0" fontId="54" fillId="15" borderId="73" xfId="0" applyFont="1" applyFill="1" applyBorder="1" applyAlignment="1" applyProtection="1"/>
    <xf numFmtId="0" fontId="54" fillId="15" borderId="56" xfId="0" applyFont="1" applyFill="1" applyBorder="1" applyAlignment="1" applyProtection="1"/>
    <xf numFmtId="0" fontId="54" fillId="15" borderId="1" xfId="0" applyFont="1" applyFill="1" applyBorder="1" applyAlignment="1" applyProtection="1"/>
    <xf numFmtId="0" fontId="54" fillId="15" borderId="17" xfId="0" applyFont="1" applyFill="1" applyBorder="1" applyAlignment="1" applyProtection="1"/>
    <xf numFmtId="0" fontId="85" fillId="15" borderId="1" xfId="0" applyFont="1" applyFill="1" applyBorder="1" applyAlignment="1" applyProtection="1">
      <alignment horizontal="left"/>
    </xf>
    <xf numFmtId="0" fontId="32" fillId="0" borderId="0" xfId="0" applyFont="1" applyBorder="1" applyProtection="1"/>
    <xf numFmtId="0" fontId="55" fillId="19" borderId="80" xfId="0" applyFont="1" applyFill="1" applyBorder="1" applyAlignment="1" applyProtection="1">
      <alignment horizontal="left"/>
    </xf>
    <xf numFmtId="0" fontId="32" fillId="19" borderId="80" xfId="0" applyFont="1" applyFill="1" applyBorder="1" applyAlignment="1" applyProtection="1">
      <alignment horizontal="left"/>
    </xf>
    <xf numFmtId="0" fontId="54" fillId="19" borderId="80" xfId="0" quotePrefix="1" applyFont="1" applyFill="1" applyBorder="1" applyAlignment="1" applyProtection="1">
      <alignment horizontal="left"/>
    </xf>
    <xf numFmtId="3" fontId="54" fillId="19" borderId="80" xfId="0" applyNumberFormat="1" applyFont="1" applyFill="1" applyBorder="1" applyAlignment="1" applyProtection="1"/>
    <xf numFmtId="3" fontId="32" fillId="19" borderId="40" xfId="0" applyNumberFormat="1" applyFont="1" applyFill="1" applyBorder="1" applyAlignment="1" applyProtection="1"/>
    <xf numFmtId="3" fontId="32" fillId="19" borderId="41" xfId="0" applyNumberFormat="1" applyFont="1" applyFill="1" applyBorder="1" applyAlignment="1" applyProtection="1"/>
    <xf numFmtId="4" fontId="54" fillId="15" borderId="17" xfId="0" applyNumberFormat="1" applyFont="1" applyFill="1" applyBorder="1" applyAlignment="1" applyProtection="1"/>
    <xf numFmtId="3" fontId="85" fillId="19" borderId="41" xfId="0" applyNumberFormat="1" applyFont="1" applyFill="1" applyBorder="1" applyAlignment="1" applyProtection="1">
      <alignment horizontal="center"/>
    </xf>
    <xf numFmtId="165" fontId="32" fillId="0" borderId="12" xfId="0" applyNumberFormat="1" applyFont="1" applyBorder="1" applyProtection="1"/>
    <xf numFmtId="0" fontId="32" fillId="15" borderId="110" xfId="0" applyFont="1" applyFill="1" applyBorder="1" applyAlignment="1" applyProtection="1">
      <alignment horizontal="left"/>
    </xf>
    <xf numFmtId="3" fontId="32" fillId="15" borderId="110" xfId="0" applyNumberFormat="1" applyFont="1" applyFill="1" applyBorder="1" applyAlignment="1" applyProtection="1"/>
    <xf numFmtId="3" fontId="32" fillId="15" borderId="111" xfId="0" applyNumberFormat="1" applyFont="1" applyFill="1" applyBorder="1" applyAlignment="1" applyProtection="1"/>
    <xf numFmtId="3" fontId="32" fillId="15" borderId="112" xfId="0" applyNumberFormat="1" applyFont="1" applyFill="1" applyBorder="1" applyAlignment="1" applyProtection="1"/>
    <xf numFmtId="1" fontId="54" fillId="15" borderId="17" xfId="0" applyNumberFormat="1" applyFont="1" applyFill="1" applyBorder="1" applyAlignment="1" applyProtection="1">
      <alignment horizontal="right"/>
    </xf>
    <xf numFmtId="3" fontId="89" fillId="15" borderId="112" xfId="0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Protection="1"/>
    <xf numFmtId="0" fontId="32" fillId="15" borderId="57" xfId="0" applyFont="1" applyFill="1" applyBorder="1" applyAlignment="1" applyProtection="1">
      <alignment horizontal="left"/>
    </xf>
    <xf numFmtId="3" fontId="32" fillId="15" borderId="57" xfId="0" applyNumberFormat="1" applyFont="1" applyFill="1" applyBorder="1" applyAlignment="1" applyProtection="1"/>
    <xf numFmtId="3" fontId="32" fillId="15" borderId="29" xfId="0" applyNumberFormat="1" applyFont="1" applyFill="1" applyBorder="1" applyAlignment="1" applyProtection="1"/>
    <xf numFmtId="3" fontId="32" fillId="15" borderId="27" xfId="0" applyNumberFormat="1" applyFont="1" applyFill="1" applyBorder="1" applyAlignment="1" applyProtection="1"/>
    <xf numFmtId="3" fontId="89" fillId="15" borderId="27" xfId="0" applyNumberFormat="1" applyFont="1" applyFill="1" applyBorder="1" applyAlignment="1" applyProtection="1">
      <alignment horizontal="center"/>
    </xf>
    <xf numFmtId="0" fontId="32" fillId="15" borderId="52" xfId="0" applyFont="1" applyFill="1" applyBorder="1" applyAlignment="1" applyProtection="1">
      <alignment horizontal="left"/>
    </xf>
    <xf numFmtId="3" fontId="32" fillId="15" borderId="52" xfId="0" applyNumberFormat="1" applyFont="1" applyFill="1" applyBorder="1" applyAlignment="1" applyProtection="1"/>
    <xf numFmtId="3" fontId="32" fillId="15" borderId="8" xfId="0" applyNumberFormat="1" applyFont="1" applyFill="1" applyBorder="1" applyAlignment="1" applyProtection="1"/>
    <xf numFmtId="3" fontId="32" fillId="15" borderId="3" xfId="0" applyNumberFormat="1" applyFont="1" applyFill="1" applyBorder="1" applyAlignment="1" applyProtection="1"/>
    <xf numFmtId="3" fontId="89" fillId="15" borderId="3" xfId="0" applyNumberFormat="1" applyFont="1" applyFill="1" applyBorder="1" applyAlignment="1" applyProtection="1">
      <alignment horizontal="center"/>
    </xf>
    <xf numFmtId="0" fontId="32" fillId="15" borderId="10" xfId="0" applyFont="1" applyFill="1" applyBorder="1" applyAlignment="1" applyProtection="1">
      <alignment horizontal="left"/>
    </xf>
    <xf numFmtId="3" fontId="32" fillId="15" borderId="10" xfId="0" applyNumberFormat="1" applyFont="1" applyFill="1" applyBorder="1" applyAlignment="1" applyProtection="1"/>
    <xf numFmtId="3" fontId="32" fillId="15" borderId="14" xfId="0" applyNumberFormat="1" applyFont="1" applyFill="1" applyBorder="1" applyAlignment="1" applyProtection="1"/>
    <xf numFmtId="3" fontId="32" fillId="15" borderId="15" xfId="0" applyNumberFormat="1" applyFont="1" applyFill="1" applyBorder="1" applyAlignment="1" applyProtection="1"/>
    <xf numFmtId="3" fontId="89" fillId="15" borderId="15" xfId="0" applyNumberFormat="1" applyFont="1" applyFill="1" applyBorder="1" applyAlignment="1" applyProtection="1">
      <alignment horizontal="center"/>
    </xf>
    <xf numFmtId="0" fontId="32" fillId="17" borderId="53" xfId="0" applyFont="1" applyFill="1" applyBorder="1" applyAlignment="1" applyProtection="1">
      <alignment horizontal="left"/>
    </xf>
    <xf numFmtId="1" fontId="54" fillId="17" borderId="53" xfId="0" applyNumberFormat="1" applyFont="1" applyFill="1" applyBorder="1" applyAlignment="1" applyProtection="1"/>
    <xf numFmtId="3" fontId="89" fillId="17" borderId="53" xfId="0" applyNumberFormat="1" applyFont="1" applyFill="1" applyBorder="1" applyAlignment="1" applyProtection="1"/>
    <xf numFmtId="3" fontId="89" fillId="17" borderId="20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>
      <alignment horizontal="center"/>
    </xf>
    <xf numFmtId="0" fontId="32" fillId="17" borderId="55" xfId="0" applyFont="1" applyFill="1" applyBorder="1" applyAlignment="1" applyProtection="1">
      <alignment horizontal="left"/>
    </xf>
    <xf numFmtId="1" fontId="54" fillId="17" borderId="55" xfId="0" applyNumberFormat="1" applyFont="1" applyFill="1" applyBorder="1" applyAlignment="1" applyProtection="1"/>
    <xf numFmtId="3" fontId="89" fillId="17" borderId="55" xfId="0" applyNumberFormat="1" applyFont="1" applyFill="1" applyBorder="1" applyAlignment="1" applyProtection="1"/>
    <xf numFmtId="3" fontId="89" fillId="17" borderId="24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>
      <alignment horizontal="center"/>
    </xf>
    <xf numFmtId="0" fontId="32" fillId="17" borderId="113" xfId="0" applyFont="1" applyFill="1" applyBorder="1" applyAlignment="1" applyProtection="1">
      <alignment horizontal="left"/>
    </xf>
    <xf numFmtId="1" fontId="54" fillId="17" borderId="54" xfId="0" applyNumberFormat="1" applyFont="1" applyFill="1" applyBorder="1" applyAlignment="1" applyProtection="1"/>
    <xf numFmtId="3" fontId="89" fillId="17" borderId="54" xfId="0" applyNumberFormat="1" applyFont="1" applyFill="1" applyBorder="1" applyAlignment="1" applyProtection="1"/>
    <xf numFmtId="3" fontId="89" fillId="17" borderId="33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>
      <alignment horizontal="center"/>
    </xf>
    <xf numFmtId="0" fontId="32" fillId="15" borderId="114" xfId="0" applyFont="1" applyFill="1" applyBorder="1" applyAlignment="1" applyProtection="1">
      <alignment horizontal="left"/>
    </xf>
    <xf numFmtId="3" fontId="32" fillId="15" borderId="53" xfId="0" applyNumberFormat="1" applyFont="1" applyFill="1" applyBorder="1" applyAlignment="1" applyProtection="1"/>
    <xf numFmtId="3" fontId="32" fillId="15" borderId="20" xfId="0" applyNumberFormat="1" applyFont="1" applyFill="1" applyBorder="1" applyAlignment="1" applyProtection="1"/>
    <xf numFmtId="3" fontId="32" fillId="15" borderId="18" xfId="0" applyNumberFormat="1" applyFont="1" applyFill="1" applyBorder="1" applyAlignment="1" applyProtection="1"/>
    <xf numFmtId="3" fontId="89" fillId="15" borderId="18" xfId="0" applyNumberFormat="1" applyFont="1" applyFill="1" applyBorder="1" applyAlignment="1" applyProtection="1">
      <alignment horizontal="center"/>
    </xf>
    <xf numFmtId="0" fontId="32" fillId="15" borderId="115" xfId="0" applyFont="1" applyFill="1" applyBorder="1" applyAlignment="1" applyProtection="1">
      <alignment horizontal="left"/>
    </xf>
    <xf numFmtId="3" fontId="32" fillId="15" borderId="55" xfId="0" applyNumberFormat="1" applyFont="1" applyFill="1" applyBorder="1" applyAlignment="1" applyProtection="1"/>
    <xf numFmtId="3" fontId="32" fillId="15" borderId="24" xfId="0" applyNumberFormat="1" applyFont="1" applyFill="1" applyBorder="1" applyAlignment="1" applyProtection="1"/>
    <xf numFmtId="3" fontId="32" fillId="15" borderId="22" xfId="0" applyNumberFormat="1" applyFont="1" applyFill="1" applyBorder="1" applyAlignment="1" applyProtection="1"/>
    <xf numFmtId="3" fontId="89" fillId="15" borderId="22" xfId="0" applyNumberFormat="1" applyFont="1" applyFill="1" applyBorder="1" applyAlignment="1" applyProtection="1">
      <alignment horizontal="center"/>
    </xf>
    <xf numFmtId="0" fontId="32" fillId="15" borderId="116" xfId="0" applyFont="1" applyFill="1" applyBorder="1" applyAlignment="1" applyProtection="1">
      <alignment horizontal="left"/>
    </xf>
    <xf numFmtId="0" fontId="90" fillId="15" borderId="116" xfId="0" applyFont="1" applyFill="1" applyBorder="1" applyAlignment="1" applyProtection="1">
      <alignment horizontal="left"/>
    </xf>
    <xf numFmtId="0" fontId="32" fillId="15" borderId="73" xfId="0" applyFont="1" applyFill="1" applyBorder="1" applyAlignment="1" applyProtection="1">
      <alignment horizontal="left"/>
    </xf>
    <xf numFmtId="0" fontId="32" fillId="15" borderId="49" xfId="0" applyFont="1" applyFill="1" applyBorder="1" applyAlignment="1" applyProtection="1">
      <alignment horizontal="left"/>
    </xf>
    <xf numFmtId="3" fontId="32" fillId="15" borderId="90" xfId="0" applyNumberFormat="1" applyFont="1" applyFill="1" applyBorder="1" applyAlignment="1" applyProtection="1"/>
    <xf numFmtId="3" fontId="32" fillId="15" borderId="85" xfId="0" applyNumberFormat="1" applyFont="1" applyFill="1" applyBorder="1" applyAlignment="1" applyProtection="1"/>
    <xf numFmtId="3" fontId="32" fillId="15" borderId="84" xfId="0" applyNumberFormat="1" applyFont="1" applyFill="1" applyBorder="1" applyAlignment="1" applyProtection="1"/>
    <xf numFmtId="3" fontId="89" fillId="15" borderId="84" xfId="0" applyNumberFormat="1" applyFont="1" applyFill="1" applyBorder="1" applyAlignment="1" applyProtection="1">
      <alignment horizontal="center"/>
    </xf>
    <xf numFmtId="0" fontId="32" fillId="15" borderId="117" xfId="0" applyFont="1" applyFill="1" applyBorder="1" applyAlignment="1" applyProtection="1">
      <alignment horizontal="left"/>
    </xf>
    <xf numFmtId="3" fontId="32" fillId="15" borderId="117" xfId="0" applyNumberFormat="1" applyFont="1" applyFill="1" applyBorder="1" applyAlignment="1" applyProtection="1"/>
    <xf numFmtId="3" fontId="32" fillId="15" borderId="118" xfId="0" applyNumberFormat="1" applyFont="1" applyFill="1" applyBorder="1" applyAlignment="1" applyProtection="1"/>
    <xf numFmtId="3" fontId="32" fillId="15" borderId="119" xfId="0" applyNumberFormat="1" applyFont="1" applyFill="1" applyBorder="1" applyAlignment="1" applyProtection="1"/>
    <xf numFmtId="3" fontId="89" fillId="15" borderId="119" xfId="0" applyNumberFormat="1" applyFont="1" applyFill="1" applyBorder="1" applyAlignment="1" applyProtection="1">
      <alignment horizontal="center"/>
    </xf>
    <xf numFmtId="0" fontId="32" fillId="15" borderId="53" xfId="0" applyFont="1" applyFill="1" applyBorder="1" applyAlignment="1" applyProtection="1">
      <alignment horizontal="left"/>
    </xf>
    <xf numFmtId="3" fontId="32" fillId="15" borderId="53" xfId="0" quotePrefix="1" applyNumberFormat="1" applyFont="1" applyFill="1" applyBorder="1" applyAlignment="1" applyProtection="1"/>
    <xf numFmtId="3" fontId="32" fillId="15" borderId="20" xfId="0" quotePrefix="1" applyNumberFormat="1" applyFont="1" applyFill="1" applyBorder="1" applyAlignment="1" applyProtection="1"/>
    <xf numFmtId="3" fontId="32" fillId="15" borderId="18" xfId="0" quotePrefix="1" applyNumberFormat="1" applyFont="1" applyFill="1" applyBorder="1" applyAlignment="1" applyProtection="1"/>
    <xf numFmtId="1" fontId="32" fillId="15" borderId="17" xfId="0" quotePrefix="1" applyNumberFormat="1" applyFont="1" applyFill="1" applyBorder="1" applyAlignment="1" applyProtection="1">
      <alignment horizontal="right"/>
    </xf>
    <xf numFmtId="3" fontId="89" fillId="15" borderId="18" xfId="0" quotePrefix="1" applyNumberFormat="1" applyFont="1" applyFill="1" applyBorder="1" applyAlignment="1" applyProtection="1">
      <alignment horizontal="center"/>
    </xf>
    <xf numFmtId="0" fontId="32" fillId="15" borderId="54" xfId="0" applyFont="1" applyFill="1" applyBorder="1" applyAlignment="1" applyProtection="1">
      <alignment horizontal="left"/>
    </xf>
    <xf numFmtId="3" fontId="32" fillId="15" borderId="54" xfId="0" quotePrefix="1" applyNumberFormat="1" applyFont="1" applyFill="1" applyBorder="1" applyAlignment="1" applyProtection="1"/>
    <xf numFmtId="3" fontId="32" fillId="15" borderId="33" xfId="0" quotePrefix="1" applyNumberFormat="1" applyFont="1" applyFill="1" applyBorder="1" applyAlignment="1" applyProtection="1"/>
    <xf numFmtId="3" fontId="32" fillId="15" borderId="34" xfId="0" quotePrefix="1" applyNumberFormat="1" applyFont="1" applyFill="1" applyBorder="1" applyAlignment="1" applyProtection="1"/>
    <xf numFmtId="3" fontId="89" fillId="15" borderId="34" xfId="0" quotePrefix="1" applyNumberFormat="1" applyFont="1" applyFill="1" applyBorder="1" applyAlignment="1" applyProtection="1">
      <alignment horizontal="center"/>
    </xf>
    <xf numFmtId="165" fontId="32" fillId="15" borderId="0" xfId="0" applyNumberFormat="1" applyFont="1" applyFill="1" applyBorder="1" applyProtection="1"/>
    <xf numFmtId="0" fontId="55" fillId="23" borderId="80" xfId="0" quotePrefix="1" applyFont="1" applyFill="1" applyBorder="1" applyAlignment="1" applyProtection="1">
      <alignment horizontal="left"/>
    </xf>
    <xf numFmtId="0" fontId="54" fillId="23" borderId="80" xfId="0" applyFont="1" applyFill="1" applyBorder="1" applyAlignment="1" applyProtection="1">
      <alignment horizontal="left"/>
    </xf>
    <xf numFmtId="0" fontId="54" fillId="23" borderId="80" xfId="0" quotePrefix="1" applyFont="1" applyFill="1" applyBorder="1" applyAlignment="1" applyProtection="1">
      <alignment horizontal="left"/>
    </xf>
    <xf numFmtId="3" fontId="54" fillId="23" borderId="80" xfId="0" applyNumberFormat="1" applyFont="1" applyFill="1" applyBorder="1" applyAlignment="1" applyProtection="1"/>
    <xf numFmtId="3" fontId="32" fillId="23" borderId="40" xfId="0" applyNumberFormat="1" applyFont="1" applyFill="1" applyBorder="1" applyAlignment="1" applyProtection="1"/>
    <xf numFmtId="3" fontId="32" fillId="23" borderId="41" xfId="0" applyNumberFormat="1" applyFont="1" applyFill="1" applyBorder="1" applyAlignment="1" applyProtection="1"/>
    <xf numFmtId="3" fontId="85" fillId="23" borderId="41" xfId="0" applyNumberFormat="1" applyFont="1" applyFill="1" applyBorder="1" applyAlignment="1" applyProtection="1">
      <alignment horizontal="center"/>
    </xf>
    <xf numFmtId="165" fontId="32" fillId="0" borderId="0" xfId="0" applyNumberFormat="1" applyFont="1" applyProtection="1"/>
    <xf numFmtId="165" fontId="32" fillId="15" borderId="0" xfId="0" applyNumberFormat="1" applyFont="1" applyFill="1" applyProtection="1"/>
    <xf numFmtId="165" fontId="32" fillId="32" borderId="0" xfId="0" applyNumberFormat="1" applyFont="1" applyFill="1" applyBorder="1" applyProtection="1"/>
    <xf numFmtId="165" fontId="54" fillId="32" borderId="0" xfId="0" applyNumberFormat="1" applyFont="1" applyFill="1" applyBorder="1" applyProtection="1"/>
    <xf numFmtId="1" fontId="54" fillId="15" borderId="0" xfId="0" applyNumberFormat="1" applyFont="1" applyFill="1" applyBorder="1" applyAlignment="1" applyProtection="1">
      <alignment horizontal="right"/>
    </xf>
    <xf numFmtId="0" fontId="32" fillId="15" borderId="55" xfId="0" quotePrefix="1" applyFont="1" applyFill="1" applyBorder="1" applyAlignment="1" applyProtection="1">
      <alignment horizontal="left"/>
    </xf>
    <xf numFmtId="0" fontId="32" fillId="15" borderId="55" xfId="0" applyFont="1" applyFill="1" applyBorder="1" applyAlignment="1" applyProtection="1">
      <alignment horizontal="left"/>
    </xf>
    <xf numFmtId="0" fontId="32" fillId="15" borderId="57" xfId="0" quotePrefix="1" applyFont="1" applyFill="1" applyBorder="1" applyAlignment="1" applyProtection="1">
      <alignment horizontal="left"/>
    </xf>
    <xf numFmtId="0" fontId="32" fillId="24" borderId="52" xfId="0" applyFont="1" applyFill="1" applyBorder="1" applyAlignment="1" applyProtection="1">
      <alignment horizontal="left"/>
    </xf>
    <xf numFmtId="3" fontId="32" fillId="24" borderId="52" xfId="0" applyNumberFormat="1" applyFont="1" applyFill="1" applyBorder="1" applyAlignment="1" applyProtection="1"/>
    <xf numFmtId="3" fontId="32" fillId="24" borderId="8" xfId="0" applyNumberFormat="1" applyFont="1" applyFill="1" applyBorder="1" applyAlignment="1" applyProtection="1"/>
    <xf numFmtId="3" fontId="32" fillId="24" borderId="3" xfId="0" applyNumberFormat="1" applyFont="1" applyFill="1" applyBorder="1" applyAlignment="1" applyProtection="1"/>
    <xf numFmtId="3" fontId="89" fillId="24" borderId="3" xfId="0" applyNumberFormat="1" applyFont="1" applyFill="1" applyBorder="1" applyAlignment="1" applyProtection="1">
      <alignment horizontal="center"/>
    </xf>
    <xf numFmtId="0" fontId="32" fillId="15" borderId="120" xfId="0" quotePrefix="1" applyFont="1" applyFill="1" applyBorder="1" applyAlignment="1" applyProtection="1">
      <alignment horizontal="left"/>
    </xf>
    <xf numFmtId="0" fontId="32" fillId="15" borderId="120" xfId="0" applyFont="1" applyFill="1" applyBorder="1" applyAlignment="1" applyProtection="1">
      <alignment horizontal="left"/>
    </xf>
    <xf numFmtId="3" fontId="32" fillId="15" borderId="120" xfId="0" applyNumberFormat="1" applyFont="1" applyFill="1" applyBorder="1" applyAlignment="1" applyProtection="1"/>
    <xf numFmtId="3" fontId="32" fillId="15" borderId="101" xfId="0" applyNumberFormat="1" applyFont="1" applyFill="1" applyBorder="1" applyAlignment="1" applyProtection="1"/>
    <xf numFmtId="3" fontId="32" fillId="15" borderId="98" xfId="0" applyNumberFormat="1" applyFont="1" applyFill="1" applyBorder="1" applyAlignment="1" applyProtection="1"/>
    <xf numFmtId="3" fontId="89" fillId="15" borderId="98" xfId="0" applyNumberFormat="1" applyFont="1" applyFill="1" applyBorder="1" applyAlignment="1" applyProtection="1">
      <alignment horizontal="center"/>
    </xf>
    <xf numFmtId="0" fontId="90" fillId="15" borderId="57" xfId="0" applyFont="1" applyFill="1" applyBorder="1" applyAlignment="1" applyProtection="1">
      <alignment horizontal="left"/>
    </xf>
    <xf numFmtId="0" fontId="32" fillId="24" borderId="53" xfId="0" applyFont="1" applyFill="1" applyBorder="1" applyAlignment="1" applyProtection="1">
      <alignment horizontal="left"/>
    </xf>
    <xf numFmtId="0" fontId="32" fillId="24" borderId="53" xfId="0" quotePrefix="1" applyFont="1" applyFill="1" applyBorder="1" applyAlignment="1" applyProtection="1">
      <alignment horizontal="left"/>
    </xf>
    <xf numFmtId="3" fontId="32" fillId="24" borderId="53" xfId="0" applyNumberFormat="1" applyFont="1" applyFill="1" applyBorder="1" applyAlignment="1" applyProtection="1"/>
    <xf numFmtId="3" fontId="32" fillId="24" borderId="20" xfId="0" applyNumberFormat="1" applyFont="1" applyFill="1" applyBorder="1" applyAlignment="1" applyProtection="1"/>
    <xf numFmtId="3" fontId="32" fillId="24" borderId="18" xfId="0" applyNumberFormat="1" applyFont="1" applyFill="1" applyBorder="1" applyAlignment="1" applyProtection="1"/>
    <xf numFmtId="3" fontId="89" fillId="24" borderId="18" xfId="0" applyNumberFormat="1" applyFont="1" applyFill="1" applyBorder="1" applyAlignment="1" applyProtection="1">
      <alignment horizontal="center"/>
    </xf>
    <xf numFmtId="0" fontId="32" fillId="24" borderId="54" xfId="0" applyFont="1" applyFill="1" applyBorder="1" applyAlignment="1" applyProtection="1">
      <alignment horizontal="left"/>
    </xf>
    <xf numFmtId="0" fontId="90" fillId="24" borderId="113" xfId="0" applyFont="1" applyFill="1" applyBorder="1" applyAlignment="1" applyProtection="1">
      <alignment horizontal="left"/>
    </xf>
    <xf numFmtId="0" fontId="32" fillId="24" borderId="54" xfId="0" quotePrefix="1" applyFont="1" applyFill="1" applyBorder="1" applyAlignment="1" applyProtection="1">
      <alignment horizontal="left"/>
    </xf>
    <xf numFmtId="3" fontId="32" fillId="24" borderId="54" xfId="0" applyNumberFormat="1" applyFont="1" applyFill="1" applyBorder="1" applyAlignment="1" applyProtection="1"/>
    <xf numFmtId="3" fontId="32" fillId="24" borderId="33" xfId="0" applyNumberFormat="1" applyFont="1" applyFill="1" applyBorder="1" applyAlignment="1" applyProtection="1"/>
    <xf numFmtId="3" fontId="32" fillId="24" borderId="34" xfId="0" applyNumberFormat="1" applyFont="1" applyFill="1" applyBorder="1" applyAlignment="1" applyProtection="1"/>
    <xf numFmtId="3" fontId="89" fillId="24" borderId="34" xfId="0" applyNumberFormat="1" applyFont="1" applyFill="1" applyBorder="1" applyAlignment="1" applyProtection="1">
      <alignment horizontal="center"/>
    </xf>
    <xf numFmtId="0" fontId="91" fillId="15" borderId="0" xfId="0" applyFont="1" applyFill="1" applyProtection="1"/>
    <xf numFmtId="0" fontId="32" fillId="15" borderId="73" xfId="0" quotePrefix="1" applyFont="1" applyFill="1" applyBorder="1" applyAlignment="1" applyProtection="1">
      <alignment horizontal="left"/>
    </xf>
    <xf numFmtId="3" fontId="32" fillId="15" borderId="73" xfId="0" quotePrefix="1" applyNumberFormat="1" applyFont="1" applyFill="1" applyBorder="1" applyAlignment="1" applyProtection="1"/>
    <xf numFmtId="3" fontId="32" fillId="15" borderId="56" xfId="0" quotePrefix="1" applyNumberFormat="1" applyFont="1" applyFill="1" applyBorder="1" applyAlignment="1" applyProtection="1"/>
    <xf numFmtId="3" fontId="32" fillId="15" borderId="1" xfId="0" quotePrefix="1" applyNumberFormat="1" applyFont="1" applyFill="1" applyBorder="1" applyAlignment="1" applyProtection="1"/>
    <xf numFmtId="3" fontId="89" fillId="15" borderId="1" xfId="0" quotePrefix="1" applyNumberFormat="1" applyFont="1" applyFill="1" applyBorder="1" applyAlignment="1" applyProtection="1">
      <alignment horizontal="center"/>
    </xf>
    <xf numFmtId="0" fontId="55" fillId="26" borderId="80" xfId="0" applyFont="1" applyFill="1" applyBorder="1" applyAlignment="1" applyProtection="1">
      <alignment horizontal="left"/>
    </xf>
    <xf numFmtId="0" fontId="54" fillId="26" borderId="80" xfId="0" applyFont="1" applyFill="1" applyBorder="1" applyAlignment="1" applyProtection="1">
      <alignment horizontal="left"/>
    </xf>
    <xf numFmtId="3" fontId="54" fillId="26" borderId="80" xfId="0" applyNumberFormat="1" applyFont="1" applyFill="1" applyBorder="1" applyAlignment="1" applyProtection="1"/>
    <xf numFmtId="3" fontId="32" fillId="26" borderId="40" xfId="0" applyNumberFormat="1" applyFont="1" applyFill="1" applyBorder="1" applyAlignment="1" applyProtection="1"/>
    <xf numFmtId="3" fontId="32" fillId="26" borderId="41" xfId="0" applyNumberFormat="1" applyFont="1" applyFill="1" applyBorder="1" applyAlignment="1" applyProtection="1"/>
    <xf numFmtId="3" fontId="181" fillId="26" borderId="41" xfId="4" applyNumberFormat="1" applyFont="1" applyFill="1" applyBorder="1" applyAlignment="1" applyProtection="1">
      <alignment vertical="center"/>
    </xf>
    <xf numFmtId="3" fontId="89" fillId="26" borderId="41" xfId="0" applyNumberFormat="1" applyFont="1" applyFill="1" applyBorder="1" applyAlignment="1" applyProtection="1">
      <alignment horizontal="center"/>
    </xf>
    <xf numFmtId="3" fontId="32" fillId="15" borderId="120" xfId="0" quotePrefix="1" applyNumberFormat="1" applyFont="1" applyFill="1" applyBorder="1" applyAlignment="1" applyProtection="1"/>
    <xf numFmtId="3" fontId="32" fillId="15" borderId="101" xfId="0" quotePrefix="1" applyNumberFormat="1" applyFont="1" applyFill="1" applyBorder="1" applyAlignment="1" applyProtection="1"/>
    <xf numFmtId="3" fontId="32" fillId="15" borderId="98" xfId="0" quotePrefix="1" applyNumberFormat="1" applyFont="1" applyFill="1" applyBorder="1" applyAlignment="1" applyProtection="1"/>
    <xf numFmtId="3" fontId="89" fillId="15" borderId="98" xfId="0" quotePrefix="1" applyNumberFormat="1" applyFont="1" applyFill="1" applyBorder="1" applyAlignment="1" applyProtection="1">
      <alignment horizontal="center"/>
    </xf>
    <xf numFmtId="3" fontId="32" fillId="15" borderId="55" xfId="0" quotePrefix="1" applyNumberFormat="1" applyFont="1" applyFill="1" applyBorder="1" applyAlignment="1" applyProtection="1"/>
    <xf numFmtId="3" fontId="32" fillId="15" borderId="24" xfId="0" quotePrefix="1" applyNumberFormat="1" applyFont="1" applyFill="1" applyBorder="1" applyAlignment="1" applyProtection="1"/>
    <xf numFmtId="3" fontId="32" fillId="15" borderId="22" xfId="0" quotePrefix="1" applyNumberFormat="1" applyFont="1" applyFill="1" applyBorder="1" applyAlignment="1" applyProtection="1"/>
    <xf numFmtId="3" fontId="89" fillId="15" borderId="22" xfId="0" quotePrefix="1" applyNumberFormat="1" applyFont="1" applyFill="1" applyBorder="1" applyAlignment="1" applyProtection="1">
      <alignment horizontal="center"/>
    </xf>
    <xf numFmtId="3" fontId="32" fillId="15" borderId="57" xfId="0" quotePrefix="1" applyNumberFormat="1" applyFont="1" applyFill="1" applyBorder="1" applyAlignment="1" applyProtection="1"/>
    <xf numFmtId="3" fontId="32" fillId="15" borderId="29" xfId="0" quotePrefix="1" applyNumberFormat="1" applyFont="1" applyFill="1" applyBorder="1" applyAlignment="1" applyProtection="1"/>
    <xf numFmtId="3" fontId="32" fillId="15" borderId="27" xfId="0" quotePrefix="1" applyNumberFormat="1" applyFont="1" applyFill="1" applyBorder="1" applyAlignment="1" applyProtection="1"/>
    <xf numFmtId="3" fontId="89" fillId="15" borderId="27" xfId="0" quotePrefix="1" applyNumberFormat="1" applyFont="1" applyFill="1" applyBorder="1" applyAlignment="1" applyProtection="1">
      <alignment horizontal="center"/>
    </xf>
    <xf numFmtId="0" fontId="32" fillId="34" borderId="52" xfId="0" applyFont="1" applyFill="1" applyBorder="1" applyAlignment="1" applyProtection="1">
      <alignment horizontal="left"/>
    </xf>
    <xf numFmtId="0" fontId="32" fillId="34" borderId="52" xfId="0" quotePrefix="1" applyFont="1" applyFill="1" applyBorder="1" applyAlignment="1" applyProtection="1">
      <alignment horizontal="left"/>
    </xf>
    <xf numFmtId="3" fontId="32" fillId="34" borderId="52" xfId="0" quotePrefix="1" applyNumberFormat="1" applyFont="1" applyFill="1" applyBorder="1" applyAlignment="1" applyProtection="1"/>
    <xf numFmtId="3" fontId="32" fillId="34" borderId="8" xfId="0" quotePrefix="1" applyNumberFormat="1" applyFont="1" applyFill="1" applyBorder="1" applyAlignment="1" applyProtection="1"/>
    <xf numFmtId="3" fontId="32" fillId="34" borderId="3" xfId="0" quotePrefix="1" applyNumberFormat="1" applyFont="1" applyFill="1" applyBorder="1" applyAlignment="1" applyProtection="1"/>
    <xf numFmtId="3" fontId="89" fillId="34" borderId="3" xfId="0" quotePrefix="1" applyNumberFormat="1" applyFont="1" applyFill="1" applyBorder="1" applyAlignment="1" applyProtection="1">
      <alignment horizontal="center"/>
    </xf>
    <xf numFmtId="164" fontId="32" fillId="15" borderId="120" xfId="1" applyFont="1" applyFill="1" applyBorder="1" applyAlignment="1" applyProtection="1">
      <alignment horizontal="left"/>
    </xf>
    <xf numFmtId="0" fontId="90" fillId="15" borderId="120" xfId="0" applyFont="1" applyFill="1" applyBorder="1" applyAlignment="1" applyProtection="1">
      <alignment horizontal="left"/>
    </xf>
    <xf numFmtId="0" fontId="32" fillId="15" borderId="54" xfId="0" quotePrefix="1" applyFont="1" applyFill="1" applyBorder="1" applyAlignment="1" applyProtection="1">
      <alignment horizontal="left"/>
    </xf>
    <xf numFmtId="0" fontId="55" fillId="24" borderId="80" xfId="0" quotePrefix="1" applyFont="1" applyFill="1" applyBorder="1" applyAlignment="1" applyProtection="1">
      <alignment horizontal="left"/>
    </xf>
    <xf numFmtId="0" fontId="54" fillId="24" borderId="80" xfId="0" applyFont="1" applyFill="1" applyBorder="1" applyAlignment="1" applyProtection="1">
      <alignment horizontal="left"/>
    </xf>
    <xf numFmtId="0" fontId="54" fillId="24" borderId="80" xfId="0" quotePrefix="1" applyFont="1" applyFill="1" applyBorder="1" applyAlignment="1" applyProtection="1">
      <alignment horizontal="left"/>
    </xf>
    <xf numFmtId="3" fontId="54" fillId="24" borderId="80" xfId="0" applyNumberFormat="1" applyFont="1" applyFill="1" applyBorder="1" applyAlignment="1" applyProtection="1"/>
    <xf numFmtId="3" fontId="32" fillId="24" borderId="40" xfId="0" applyNumberFormat="1" applyFont="1" applyFill="1" applyBorder="1" applyAlignment="1" applyProtection="1"/>
    <xf numFmtId="3" fontId="32" fillId="24" borderId="41" xfId="0" applyNumberFormat="1" applyFont="1" applyFill="1" applyBorder="1" applyAlignment="1" applyProtection="1"/>
    <xf numFmtId="3" fontId="89" fillId="24" borderId="41" xfId="0" applyNumberFormat="1" applyFont="1" applyFill="1" applyBorder="1" applyAlignment="1" applyProtection="1">
      <alignment horizontal="center"/>
    </xf>
    <xf numFmtId="0" fontId="55" fillId="19" borderId="92" xfId="0" applyFont="1" applyFill="1" applyBorder="1" applyAlignment="1" applyProtection="1">
      <alignment horizontal="left"/>
    </xf>
    <xf numFmtId="0" fontId="54" fillId="19" borderId="92" xfId="0" applyFont="1" applyFill="1" applyBorder="1" applyAlignment="1" applyProtection="1">
      <alignment horizontal="left"/>
    </xf>
    <xf numFmtId="175" fontId="54" fillId="19" borderId="92" xfId="0" applyNumberFormat="1" applyFont="1" applyFill="1" applyBorder="1" applyAlignment="1" applyProtection="1"/>
    <xf numFmtId="175" fontId="32" fillId="17" borderId="86" xfId="0" applyNumberFormat="1" applyFont="1" applyFill="1" applyBorder="1" applyAlignment="1" applyProtection="1"/>
    <xf numFmtId="175" fontId="32" fillId="17" borderId="93" xfId="0" applyNumberFormat="1" applyFont="1" applyFill="1" applyBorder="1" applyAlignment="1" applyProtection="1"/>
    <xf numFmtId="3" fontId="89" fillId="19" borderId="93" xfId="0" applyNumberFormat="1" applyFont="1" applyFill="1" applyBorder="1" applyAlignment="1" applyProtection="1">
      <alignment horizontal="center"/>
    </xf>
    <xf numFmtId="0" fontId="200" fillId="35" borderId="31" xfId="8" applyFont="1" applyFill="1" applyBorder="1" applyAlignment="1" applyProtection="1">
      <alignment horizontal="center"/>
    </xf>
    <xf numFmtId="0" fontId="83" fillId="15" borderId="16" xfId="0" quotePrefix="1" applyFont="1" applyFill="1" applyBorder="1" applyAlignment="1" applyProtection="1">
      <alignment horizontal="left"/>
    </xf>
    <xf numFmtId="175" fontId="201" fillId="15" borderId="16" xfId="0" quotePrefix="1" applyNumberFormat="1" applyFont="1" applyFill="1" applyBorder="1" applyAlignment="1" applyProtection="1"/>
    <xf numFmtId="175" fontId="202" fillId="15" borderId="16" xfId="0" quotePrefix="1" applyNumberFormat="1" applyFont="1" applyFill="1" applyBorder="1" applyAlignment="1" applyProtection="1"/>
    <xf numFmtId="3" fontId="89" fillId="15" borderId="15" xfId="0" quotePrefix="1" applyNumberFormat="1" applyFont="1" applyFill="1" applyBorder="1" applyAlignment="1" applyProtection="1">
      <alignment horizontal="center"/>
    </xf>
    <xf numFmtId="0" fontId="54" fillId="19" borderId="80" xfId="0" applyFont="1" applyFill="1" applyBorder="1" applyAlignment="1" applyProtection="1">
      <alignment horizontal="left"/>
    </xf>
    <xf numFmtId="175" fontId="54" fillId="19" borderId="80" xfId="0" applyNumberFormat="1" applyFont="1" applyFill="1" applyBorder="1" applyAlignment="1" applyProtection="1">
      <alignment horizontal="right"/>
    </xf>
    <xf numFmtId="175" fontId="32" fillId="17" borderId="40" xfId="0" applyNumberFormat="1" applyFont="1" applyFill="1" applyBorder="1" applyAlignment="1" applyProtection="1">
      <alignment horizontal="right"/>
    </xf>
    <xf numFmtId="175" fontId="32" fillId="17" borderId="41" xfId="0" applyNumberFormat="1" applyFont="1" applyFill="1" applyBorder="1" applyAlignment="1" applyProtection="1">
      <alignment horizontal="right"/>
    </xf>
    <xf numFmtId="3" fontId="89" fillId="19" borderId="41" xfId="0" applyNumberFormat="1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left"/>
    </xf>
    <xf numFmtId="3" fontId="54" fillId="15" borderId="73" xfId="0" applyNumberFormat="1" applyFont="1" applyFill="1" applyBorder="1" applyAlignment="1" applyProtection="1">
      <alignment horizontal="right"/>
    </xf>
    <xf numFmtId="3" fontId="54" fillId="36" borderId="73" xfId="0" applyNumberFormat="1" applyFont="1" applyFill="1" applyBorder="1" applyAlignment="1" applyProtection="1">
      <alignment horizontal="right"/>
    </xf>
    <xf numFmtId="3" fontId="32" fillId="15" borderId="56" xfId="0" applyNumberFormat="1" applyFont="1" applyFill="1" applyBorder="1" applyAlignment="1" applyProtection="1">
      <alignment horizontal="right"/>
    </xf>
    <xf numFmtId="3" fontId="32" fillId="15" borderId="1" xfId="0" applyNumberFormat="1" applyFont="1" applyFill="1" applyBorder="1" applyAlignment="1" applyProtection="1">
      <alignment horizontal="right"/>
    </xf>
    <xf numFmtId="3" fontId="89" fillId="15" borderId="1" xfId="0" applyNumberFormat="1" applyFont="1" applyFill="1" applyBorder="1" applyAlignment="1" applyProtection="1">
      <alignment horizontal="center"/>
    </xf>
    <xf numFmtId="0" fontId="83" fillId="15" borderId="99" xfId="0" applyFont="1" applyFill="1" applyBorder="1" applyProtection="1"/>
    <xf numFmtId="165" fontId="32" fillId="0" borderId="99" xfId="0" applyNumberFormat="1" applyFont="1" applyBorder="1" applyProtection="1"/>
    <xf numFmtId="0" fontId="83" fillId="15" borderId="23" xfId="0" applyFont="1" applyFill="1" applyBorder="1" applyProtection="1"/>
    <xf numFmtId="0" fontId="32" fillId="31" borderId="53" xfId="0" applyFont="1" applyFill="1" applyBorder="1" applyAlignment="1" applyProtection="1">
      <alignment horizontal="left"/>
    </xf>
    <xf numFmtId="3" fontId="32" fillId="31" borderId="53" xfId="0" quotePrefix="1" applyNumberFormat="1" applyFont="1" applyFill="1" applyBorder="1" applyAlignment="1" applyProtection="1"/>
    <xf numFmtId="3" fontId="32" fillId="31" borderId="20" xfId="0" quotePrefix="1" applyNumberFormat="1" applyFont="1" applyFill="1" applyBorder="1" applyAlignment="1" applyProtection="1"/>
    <xf numFmtId="3" fontId="32" fillId="31" borderId="18" xfId="0" quotePrefix="1" applyNumberFormat="1" applyFont="1" applyFill="1" applyBorder="1" applyAlignment="1" applyProtection="1"/>
    <xf numFmtId="3" fontId="89" fillId="31" borderId="18" xfId="0" quotePrefix="1" applyNumberFormat="1" applyFont="1" applyFill="1" applyBorder="1" applyAlignment="1" applyProtection="1">
      <alignment horizontal="center"/>
    </xf>
    <xf numFmtId="165" fontId="32" fillId="0" borderId="23" xfId="0" applyNumberFormat="1" applyFont="1" applyBorder="1" applyProtection="1"/>
    <xf numFmtId="0" fontId="32" fillId="31" borderId="55" xfId="0" applyFont="1" applyFill="1" applyBorder="1" applyAlignment="1" applyProtection="1">
      <alignment horizontal="left"/>
    </xf>
    <xf numFmtId="3" fontId="32" fillId="31" borderId="55" xfId="0" quotePrefix="1" applyNumberFormat="1" applyFont="1" applyFill="1" applyBorder="1" applyAlignment="1" applyProtection="1"/>
    <xf numFmtId="3" fontId="32" fillId="31" borderId="24" xfId="0" quotePrefix="1" applyNumberFormat="1" applyFont="1" applyFill="1" applyBorder="1" applyAlignment="1" applyProtection="1"/>
    <xf numFmtId="3" fontId="32" fillId="31" borderId="22" xfId="0" quotePrefix="1" applyNumberFormat="1" applyFont="1" applyFill="1" applyBorder="1" applyAlignment="1" applyProtection="1"/>
    <xf numFmtId="3" fontId="89" fillId="31" borderId="22" xfId="0" quotePrefix="1" applyNumberFormat="1" applyFont="1" applyFill="1" applyBorder="1" applyAlignment="1" applyProtection="1">
      <alignment horizontal="center"/>
    </xf>
    <xf numFmtId="165" fontId="32" fillId="31" borderId="55" xfId="0" applyNumberFormat="1" applyFont="1" applyFill="1" applyBorder="1" applyProtection="1"/>
    <xf numFmtId="165" fontId="32" fillId="31" borderId="54" xfId="0" applyNumberFormat="1" applyFont="1" applyFill="1" applyBorder="1" applyProtection="1"/>
    <xf numFmtId="3" fontId="32" fillId="31" borderId="54" xfId="0" quotePrefix="1" applyNumberFormat="1" applyFont="1" applyFill="1" applyBorder="1" applyAlignment="1" applyProtection="1"/>
    <xf numFmtId="3" fontId="32" fillId="31" borderId="33" xfId="0" quotePrefix="1" applyNumberFormat="1" applyFont="1" applyFill="1" applyBorder="1" applyAlignment="1" applyProtection="1"/>
    <xf numFmtId="3" fontId="32" fillId="31" borderId="34" xfId="0" quotePrefix="1" applyNumberFormat="1" applyFont="1" applyFill="1" applyBorder="1" applyAlignment="1" applyProtection="1"/>
    <xf numFmtId="3" fontId="89" fillId="31" borderId="34" xfId="0" quotePrefix="1" applyNumberFormat="1" applyFont="1" applyFill="1" applyBorder="1" applyAlignment="1" applyProtection="1">
      <alignment horizontal="center"/>
    </xf>
    <xf numFmtId="0" fontId="32" fillId="31" borderId="54" xfId="0" applyFont="1" applyFill="1" applyBorder="1" applyAlignment="1" applyProtection="1">
      <alignment horizontal="left"/>
    </xf>
    <xf numFmtId="0" fontId="32" fillId="31" borderId="53" xfId="0" quotePrefix="1" applyFont="1" applyFill="1" applyBorder="1" applyAlignment="1" applyProtection="1">
      <alignment horizontal="left"/>
    </xf>
    <xf numFmtId="0" fontId="54" fillId="31" borderId="54" xfId="0" applyFont="1" applyFill="1" applyBorder="1" applyAlignment="1" applyProtection="1">
      <alignment horizontal="left"/>
    </xf>
    <xf numFmtId="0" fontId="54" fillId="15" borderId="120" xfId="0" quotePrefix="1" applyFont="1" applyFill="1" applyBorder="1" applyAlignment="1" applyProtection="1">
      <alignment horizontal="left"/>
    </xf>
    <xf numFmtId="165" fontId="32" fillId="15" borderId="55" xfId="0" applyNumberFormat="1" applyFont="1" applyFill="1" applyBorder="1" applyProtection="1"/>
    <xf numFmtId="0" fontId="83" fillId="15" borderId="38" xfId="0" applyFont="1" applyFill="1" applyBorder="1" applyProtection="1"/>
    <xf numFmtId="0" fontId="32" fillId="31" borderId="121" xfId="0" applyFont="1" applyFill="1" applyBorder="1" applyAlignment="1" applyProtection="1">
      <alignment horizontal="left"/>
    </xf>
    <xf numFmtId="165" fontId="32" fillId="0" borderId="38" xfId="0" applyNumberFormat="1" applyFont="1" applyBorder="1" applyProtection="1"/>
    <xf numFmtId="165" fontId="32" fillId="15" borderId="122" xfId="0" applyNumberFormat="1" applyFont="1" applyFill="1" applyBorder="1" applyProtection="1"/>
    <xf numFmtId="1" fontId="54" fillId="15" borderId="123" xfId="0" applyNumberFormat="1" applyFont="1" applyFill="1" applyBorder="1" applyAlignment="1" applyProtection="1"/>
    <xf numFmtId="1" fontId="32" fillId="15" borderId="0" xfId="0" quotePrefix="1" applyNumberFormat="1" applyFont="1" applyFill="1" applyBorder="1" applyAlignment="1" applyProtection="1">
      <alignment horizontal="right"/>
    </xf>
    <xf numFmtId="0" fontId="32" fillId="15" borderId="124" xfId="0" applyFont="1" applyFill="1" applyBorder="1" applyAlignment="1" applyProtection="1">
      <alignment horizontal="left"/>
    </xf>
    <xf numFmtId="0" fontId="32" fillId="15" borderId="122" xfId="0" applyFont="1" applyFill="1" applyBorder="1" applyAlignment="1" applyProtection="1">
      <alignment horizontal="left"/>
    </xf>
    <xf numFmtId="1" fontId="54" fillId="15" borderId="125" xfId="0" applyNumberFormat="1" applyFont="1" applyFill="1" applyBorder="1" applyProtection="1"/>
    <xf numFmtId="1" fontId="54" fillId="15" borderId="126" xfId="0" applyNumberFormat="1" applyFont="1" applyFill="1" applyBorder="1" applyProtection="1"/>
    <xf numFmtId="3" fontId="32" fillId="15" borderId="0" xfId="0" applyNumberFormat="1" applyFont="1" applyFill="1" applyBorder="1" applyProtection="1"/>
    <xf numFmtId="0" fontId="83" fillId="15" borderId="96" xfId="0" quotePrefix="1" applyFont="1" applyFill="1" applyBorder="1" applyAlignment="1" applyProtection="1">
      <alignment horizontal="left"/>
    </xf>
    <xf numFmtId="175" fontId="201" fillId="15" borderId="96" xfId="0" quotePrefix="1" applyNumberFormat="1" applyFont="1" applyFill="1" applyBorder="1" applyAlignment="1" applyProtection="1"/>
    <xf numFmtId="175" fontId="202" fillId="15" borderId="96" xfId="0" quotePrefix="1" applyNumberFormat="1" applyFont="1" applyFill="1" applyBorder="1" applyAlignment="1" applyProtection="1"/>
    <xf numFmtId="0" fontId="32" fillId="15" borderId="0" xfId="0" applyFont="1" applyFill="1" applyBorder="1" applyAlignment="1" applyProtection="1">
      <alignment horizontal="left"/>
    </xf>
    <xf numFmtId="1" fontId="54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4" fillId="15" borderId="12" xfId="0" applyNumberFormat="1" applyFont="1" applyFill="1" applyBorder="1" applyProtection="1"/>
    <xf numFmtId="0" fontId="32" fillId="15" borderId="0" xfId="0" applyFont="1" applyFill="1" applyBorder="1" applyAlignment="1" applyProtection="1">
      <alignment horizontal="right"/>
    </xf>
    <xf numFmtId="0" fontId="88" fillId="15" borderId="0" xfId="0" applyFont="1" applyFill="1" applyBorder="1" applyAlignment="1" applyProtection="1">
      <alignment horizontal="center"/>
    </xf>
    <xf numFmtId="0" fontId="88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Protection="1"/>
    <xf numFmtId="0" fontId="93" fillId="15" borderId="0" xfId="0" applyFont="1" applyFill="1" applyProtection="1"/>
    <xf numFmtId="0" fontId="89" fillId="15" borderId="0" xfId="0" applyFont="1" applyFill="1" applyBorder="1" applyAlignment="1" applyProtection="1">
      <alignment horizontal="right"/>
    </xf>
    <xf numFmtId="3" fontId="84" fillId="15" borderId="0" xfId="0" applyNumberFormat="1" applyFont="1" applyFill="1" applyProtection="1"/>
    <xf numFmtId="1" fontId="54" fillId="15" borderId="99" xfId="0" applyNumberFormat="1" applyFont="1" applyFill="1" applyBorder="1" applyProtection="1"/>
    <xf numFmtId="0" fontId="54" fillId="15" borderId="0" xfId="0" applyFont="1" applyFill="1" applyBorder="1" applyAlignment="1" applyProtection="1">
      <alignment horizontal="left"/>
    </xf>
    <xf numFmtId="1" fontId="89" fillId="15" borderId="0" xfId="0" applyNumberFormat="1" applyFont="1" applyFill="1" applyBorder="1" applyAlignment="1" applyProtection="1">
      <alignment horizontal="right"/>
    </xf>
    <xf numFmtId="3" fontId="84" fillId="15" borderId="99" xfId="0" applyNumberFormat="1" applyFont="1" applyFill="1" applyBorder="1" applyProtection="1"/>
    <xf numFmtId="165" fontId="85" fillId="15" borderId="0" xfId="0" quotePrefix="1" applyNumberFormat="1" applyFont="1" applyFill="1" applyBorder="1" applyAlignment="1" applyProtection="1">
      <alignment horizontal="left"/>
    </xf>
    <xf numFmtId="3" fontId="54" fillId="15" borderId="0" xfId="0" applyNumberFormat="1" applyFont="1" applyFill="1" applyBorder="1" applyProtection="1"/>
    <xf numFmtId="0" fontId="89" fillId="15" borderId="0" xfId="0" quotePrefix="1" applyFont="1" applyFill="1" applyBorder="1" applyAlignment="1" applyProtection="1">
      <alignment horizontal="left"/>
    </xf>
    <xf numFmtId="0" fontId="83" fillId="32" borderId="0" xfId="0" applyFont="1" applyFill="1" applyProtection="1"/>
    <xf numFmtId="0" fontId="84" fillId="32" borderId="0" xfId="0" applyFont="1" applyFill="1" applyProtection="1"/>
    <xf numFmtId="0" fontId="83" fillId="17" borderId="0" xfId="7" applyFont="1" applyFill="1" applyBorder="1" applyProtection="1"/>
    <xf numFmtId="0" fontId="155" fillId="17" borderId="0" xfId="4" quotePrefix="1" applyFont="1" applyFill="1" applyAlignment="1" applyProtection="1">
      <alignment vertical="center"/>
    </xf>
    <xf numFmtId="0" fontId="83" fillId="17" borderId="0" xfId="7" applyFont="1" applyFill="1" applyProtection="1"/>
    <xf numFmtId="0" fontId="203" fillId="17" borderId="0" xfId="10" applyFont="1" applyFill="1" applyProtection="1"/>
    <xf numFmtId="0" fontId="154" fillId="17" borderId="0" xfId="7" applyFont="1" applyFill="1" applyAlignment="1" applyProtection="1">
      <alignment horizontal="center" vertical="center"/>
    </xf>
    <xf numFmtId="0" fontId="204" fillId="17" borderId="0" xfId="16" applyFont="1" applyFill="1" applyBorder="1" applyAlignment="1" applyProtection="1">
      <alignment horizontal="left"/>
    </xf>
    <xf numFmtId="0" fontId="155" fillId="12" borderId="0" xfId="16" applyFont="1" applyFill="1" applyAlignment="1" applyProtection="1">
      <alignment horizontal="left"/>
    </xf>
    <xf numFmtId="0" fontId="84" fillId="17" borderId="0" xfId="7" applyFont="1" applyFill="1" applyBorder="1" applyProtection="1"/>
    <xf numFmtId="0" fontId="153" fillId="17" borderId="0" xfId="0" applyNumberFormat="1" applyFont="1" applyFill="1" applyBorder="1" applyAlignment="1" applyProtection="1">
      <alignment horizontal="left"/>
    </xf>
    <xf numFmtId="0" fontId="154" fillId="17" borderId="0" xfId="7" applyNumberFormat="1" applyFont="1" applyFill="1" applyAlignment="1" applyProtection="1">
      <alignment horizontal="center" vertical="center"/>
    </xf>
    <xf numFmtId="0" fontId="84" fillId="17" borderId="0" xfId="7" applyNumberFormat="1" applyFont="1" applyFill="1" applyBorder="1" applyProtection="1"/>
    <xf numFmtId="0" fontId="32" fillId="32" borderId="0" xfId="7" applyFont="1" applyFill="1" applyBorder="1" applyProtection="1"/>
    <xf numFmtId="0" fontId="83" fillId="32" borderId="0" xfId="7" applyFont="1" applyFill="1" applyBorder="1" applyProtection="1"/>
    <xf numFmtId="0" fontId="84" fillId="17" borderId="0" xfId="7" applyFont="1" applyFill="1" applyAlignment="1" applyProtection="1">
      <alignment horizontal="right"/>
    </xf>
    <xf numFmtId="173" fontId="205" fillId="15" borderId="3" xfId="10" applyNumberFormat="1" applyFont="1" applyFill="1" applyBorder="1" applyAlignment="1" applyProtection="1">
      <alignment horizontal="center" vertical="center"/>
    </xf>
    <xf numFmtId="172" fontId="197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Font="1" applyFill="1" applyBorder="1" applyAlignment="1" applyProtection="1">
      <alignment horizontal="center"/>
    </xf>
    <xf numFmtId="0" fontId="29" fillId="17" borderId="0" xfId="10" applyFont="1" applyFill="1" applyProtection="1"/>
    <xf numFmtId="0" fontId="150" fillId="15" borderId="3" xfId="0" applyNumberFormat="1" applyFont="1" applyFill="1" applyBorder="1" applyAlignment="1" applyProtection="1">
      <alignment horizontal="center" vertical="center"/>
    </xf>
    <xf numFmtId="0" fontId="199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NumberFormat="1" applyFont="1" applyFill="1" applyProtection="1"/>
    <xf numFmtId="0" fontId="29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4" fillId="17" borderId="0" xfId="7" quotePrefix="1" applyFont="1" applyFill="1" applyAlignment="1" applyProtection="1">
      <alignment horizontal="left"/>
    </xf>
    <xf numFmtId="0" fontId="84" fillId="17" borderId="0" xfId="7" quotePrefix="1" applyNumberFormat="1" applyFont="1" applyFill="1" applyAlignment="1" applyProtection="1">
      <alignment horizontal="left"/>
    </xf>
    <xf numFmtId="0" fontId="197" fillId="17" borderId="0" xfId="4" quotePrefix="1" applyFont="1" applyFill="1" applyBorder="1" applyAlignment="1" applyProtection="1"/>
    <xf numFmtId="0" fontId="206" fillId="17" borderId="0" xfId="7" applyFont="1" applyFill="1" applyBorder="1" applyAlignment="1" applyProtection="1">
      <alignment horizontal="right"/>
    </xf>
    <xf numFmtId="0" fontId="207" fillId="17" borderId="0" xfId="10" applyFont="1" applyFill="1" applyBorder="1" applyAlignment="1" applyProtection="1">
      <alignment horizontal="right"/>
    </xf>
    <xf numFmtId="172" fontId="208" fillId="15" borderId="3" xfId="16" applyNumberFormat="1" applyFont="1" applyFill="1" applyBorder="1" applyAlignment="1" applyProtection="1">
      <alignment horizontal="center" vertical="center"/>
    </xf>
    <xf numFmtId="0" fontId="205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09" fillId="17" borderId="0" xfId="10" applyFont="1" applyFill="1" applyBorder="1" applyAlignment="1" applyProtection="1">
      <alignment horizontal="center"/>
    </xf>
    <xf numFmtId="175" fontId="210" fillId="17" borderId="0" xfId="17" applyNumberFormat="1" applyFont="1" applyFill="1" applyBorder="1" applyAlignment="1" applyProtection="1"/>
    <xf numFmtId="38" fontId="210" fillId="17" borderId="0" xfId="17" applyNumberFormat="1" applyFont="1" applyFill="1" applyBorder="1" applyProtection="1"/>
    <xf numFmtId="0" fontId="210" fillId="17" borderId="0" xfId="17" applyNumberFormat="1" applyFont="1" applyFill="1" applyAlignment="1" applyProtection="1"/>
    <xf numFmtId="0" fontId="206" fillId="17" borderId="0" xfId="7" quotePrefix="1" applyFont="1" applyFill="1" applyBorder="1" applyAlignment="1" applyProtection="1">
      <alignment horizontal="left"/>
    </xf>
    <xf numFmtId="0" fontId="211" fillId="17" borderId="0" xfId="7" applyFont="1" applyFill="1" applyBorder="1" applyAlignment="1" applyProtection="1"/>
    <xf numFmtId="166" fontId="212" fillId="15" borderId="3" xfId="4" applyNumberFormat="1" applyFont="1" applyFill="1" applyBorder="1" applyAlignment="1" applyProtection="1">
      <alignment horizontal="center" vertical="center"/>
    </xf>
    <xf numFmtId="0" fontId="213" fillId="35" borderId="0" xfId="7" quotePrefix="1" applyFont="1" applyFill="1" applyAlignment="1" applyProtection="1">
      <alignment horizontal="center"/>
    </xf>
    <xf numFmtId="166" fontId="99" fillId="15" borderId="3" xfId="4" applyNumberFormat="1" applyFont="1" applyFill="1" applyBorder="1" applyAlignment="1" applyProtection="1">
      <alignment horizontal="center" vertical="center"/>
    </xf>
    <xf numFmtId="0" fontId="32" fillId="17" borderId="0" xfId="7" applyNumberFormat="1" applyFont="1" applyFill="1" applyBorder="1" applyProtection="1"/>
    <xf numFmtId="0" fontId="32" fillId="17" borderId="0" xfId="7" applyFont="1" applyFill="1" applyBorder="1" applyProtection="1"/>
    <xf numFmtId="0" fontId="54" fillId="17" borderId="47" xfId="7" applyFont="1" applyFill="1" applyBorder="1" applyProtection="1"/>
    <xf numFmtId="165" fontId="54" fillId="17" borderId="0" xfId="7" applyNumberFormat="1" applyFont="1" applyFill="1" applyBorder="1" applyProtection="1"/>
    <xf numFmtId="0" fontId="54" fillId="17" borderId="47" xfId="7" applyNumberFormat="1" applyFont="1" applyFill="1" applyBorder="1" applyProtection="1"/>
    <xf numFmtId="165" fontId="54" fillId="17" borderId="0" xfId="7" applyNumberFormat="1" applyFont="1" applyFill="1" applyBorder="1" applyAlignment="1" applyProtection="1">
      <alignment horizontal="left"/>
    </xf>
    <xf numFmtId="178" fontId="54" fillId="15" borderId="95" xfId="7" quotePrefix="1" applyNumberFormat="1" applyFont="1" applyFill="1" applyBorder="1" applyAlignment="1" applyProtection="1">
      <alignment horizontal="center"/>
    </xf>
    <xf numFmtId="178" fontId="54" fillId="15" borderId="96" xfId="7" quotePrefix="1" applyNumberFormat="1" applyFont="1" applyFill="1" applyBorder="1" applyAlignment="1" applyProtection="1">
      <alignment horizontal="center"/>
    </xf>
    <xf numFmtId="178" fontId="54" fillId="15" borderId="97" xfId="7" quotePrefix="1" applyNumberFormat="1" applyFont="1" applyFill="1" applyBorder="1" applyAlignment="1" applyProtection="1">
      <alignment horizontal="center"/>
    </xf>
    <xf numFmtId="178" fontId="173" fillId="19" borderId="117" xfId="7" quotePrefix="1" applyNumberFormat="1" applyFont="1" applyFill="1" applyBorder="1" applyAlignment="1" applyProtection="1">
      <alignment horizontal="center" wrapText="1"/>
    </xf>
    <xf numFmtId="178" fontId="172" fillId="19" borderId="117" xfId="7" quotePrefix="1" applyNumberFormat="1" applyFont="1" applyFill="1" applyBorder="1" applyAlignment="1" applyProtection="1">
      <alignment horizontal="center" vertical="center" wrapText="1"/>
    </xf>
    <xf numFmtId="178" fontId="214" fillId="37" borderId="117" xfId="7" quotePrefix="1" applyNumberFormat="1" applyFont="1" applyFill="1" applyBorder="1" applyAlignment="1" applyProtection="1">
      <alignment horizontal="center" vertical="center" wrapText="1"/>
    </xf>
    <xf numFmtId="178" fontId="152" fillId="37" borderId="117" xfId="7" quotePrefix="1" applyNumberFormat="1" applyFont="1" applyFill="1" applyBorder="1" applyAlignment="1" applyProtection="1">
      <alignment horizontal="center" vertical="center" wrapText="1"/>
    </xf>
    <xf numFmtId="178" fontId="215" fillId="38" borderId="117" xfId="7" quotePrefix="1" applyNumberFormat="1" applyFont="1" applyFill="1" applyBorder="1" applyAlignment="1" applyProtection="1">
      <alignment horizontal="center" wrapText="1"/>
    </xf>
    <xf numFmtId="178" fontId="54" fillId="15" borderId="127" xfId="7" quotePrefix="1" applyNumberFormat="1" applyFont="1" applyFill="1" applyBorder="1" applyAlignment="1" applyProtection="1">
      <alignment horizontal="center" wrapText="1"/>
    </xf>
    <xf numFmtId="165" fontId="54" fillId="17" borderId="17" xfId="7" applyNumberFormat="1" applyFont="1" applyFill="1" applyBorder="1" applyAlignment="1" applyProtection="1">
      <alignment horizontal="center" vertical="center" wrapText="1"/>
    </xf>
    <xf numFmtId="0" fontId="88" fillId="15" borderId="117" xfId="7" quotePrefix="1" applyNumberFormat="1" applyFont="1" applyFill="1" applyBorder="1" applyAlignment="1" applyProtection="1">
      <alignment horizontal="center" wrapText="1"/>
    </xf>
    <xf numFmtId="0" fontId="54" fillId="15" borderId="117" xfId="7" quotePrefix="1" applyNumberFormat="1" applyFont="1" applyFill="1" applyBorder="1" applyAlignment="1" applyProtection="1">
      <alignment horizontal="center" wrapText="1"/>
    </xf>
    <xf numFmtId="0" fontId="55" fillId="15" borderId="122" xfId="7" quotePrefix="1" applyFont="1" applyFill="1" applyBorder="1" applyAlignment="1" applyProtection="1">
      <alignment horizontal="left" vertical="top"/>
    </xf>
    <xf numFmtId="0" fontId="55" fillId="15" borderId="47" xfId="7" quotePrefix="1" applyFont="1" applyFill="1" applyBorder="1" applyAlignment="1" applyProtection="1">
      <alignment horizontal="center" vertical="top"/>
    </xf>
    <xf numFmtId="0" fontId="55" fillId="15" borderId="48" xfId="7" quotePrefix="1" applyFont="1" applyFill="1" applyBorder="1" applyAlignment="1" applyProtection="1">
      <alignment horizontal="center" vertical="top"/>
    </xf>
    <xf numFmtId="179" fontId="173" fillId="19" borderId="123" xfId="7" quotePrefix="1" applyNumberFormat="1" applyFont="1" applyFill="1" applyBorder="1" applyAlignment="1" applyProtection="1">
      <alignment horizontal="center"/>
    </xf>
    <xf numFmtId="166" fontId="216" fillId="19" borderId="123" xfId="7" quotePrefix="1" applyNumberFormat="1" applyFont="1" applyFill="1" applyBorder="1" applyAlignment="1" applyProtection="1">
      <alignment horizontal="center"/>
    </xf>
    <xf numFmtId="179" fontId="154" fillId="37" borderId="123" xfId="7" quotePrefix="1" applyNumberFormat="1" applyFont="1" applyFill="1" applyBorder="1" applyAlignment="1" applyProtection="1">
      <alignment horizontal="center"/>
    </xf>
    <xf numFmtId="166" fontId="152" fillId="37" borderId="123" xfId="7" quotePrefix="1" applyNumberFormat="1" applyFont="1" applyFill="1" applyBorder="1" applyAlignment="1" applyProtection="1">
      <alignment horizontal="center"/>
    </xf>
    <xf numFmtId="166" fontId="84" fillId="17" borderId="0" xfId="7" applyNumberFormat="1" applyFont="1" applyFill="1" applyAlignment="1" applyProtection="1">
      <alignment horizontal="right"/>
    </xf>
    <xf numFmtId="166" fontId="215" fillId="38" borderId="123" xfId="7" quotePrefix="1" applyNumberFormat="1" applyFont="1" applyFill="1" applyBorder="1" applyAlignment="1" applyProtection="1">
      <alignment horizontal="center"/>
    </xf>
    <xf numFmtId="166" fontId="54" fillId="15" borderId="128" xfId="7" quotePrefix="1" applyNumberFormat="1" applyFont="1" applyFill="1" applyBorder="1" applyAlignment="1" applyProtection="1">
      <alignment horizontal="center"/>
    </xf>
    <xf numFmtId="0" fontId="54" fillId="17" borderId="17" xfId="7" applyFont="1" applyFill="1" applyBorder="1" applyAlignment="1" applyProtection="1">
      <alignment horizontal="center"/>
    </xf>
    <xf numFmtId="179" fontId="32" fillId="15" borderId="123" xfId="7" quotePrefix="1" applyNumberFormat="1" applyFont="1" applyFill="1" applyBorder="1" applyAlignment="1" applyProtection="1">
      <alignment horizontal="center"/>
    </xf>
    <xf numFmtId="0" fontId="32" fillId="17" borderId="0" xfId="7" applyFont="1" applyFill="1" applyProtection="1"/>
    <xf numFmtId="0" fontId="32" fillId="15" borderId="11" xfId="7" applyFont="1" applyFill="1" applyBorder="1" applyAlignment="1" applyProtection="1">
      <alignment horizontal="left"/>
    </xf>
    <xf numFmtId="0" fontId="32" fillId="15" borderId="0" xfId="7" applyFont="1" applyFill="1" applyBorder="1" applyAlignment="1" applyProtection="1">
      <alignment horizontal="center"/>
    </xf>
    <xf numFmtId="0" fontId="32" fillId="15" borderId="2" xfId="7" applyFont="1" applyFill="1" applyBorder="1" applyAlignment="1" applyProtection="1">
      <alignment horizontal="center"/>
    </xf>
    <xf numFmtId="0" fontId="32" fillId="15" borderId="52" xfId="7" quotePrefix="1" applyFont="1" applyFill="1" applyBorder="1" applyAlignment="1" applyProtection="1">
      <alignment horizontal="center"/>
    </xf>
    <xf numFmtId="0" fontId="54" fillId="15" borderId="52" xfId="7" quotePrefix="1" applyFont="1" applyFill="1" applyBorder="1" applyAlignment="1" applyProtection="1">
      <alignment horizontal="center"/>
    </xf>
    <xf numFmtId="0" fontId="54" fillId="15" borderId="129" xfId="7" quotePrefix="1" applyFont="1" applyFill="1" applyBorder="1" applyAlignment="1" applyProtection="1">
      <alignment horizontal="center"/>
    </xf>
    <xf numFmtId="0" fontId="83" fillId="17" borderId="17" xfId="7" applyFont="1" applyFill="1" applyBorder="1" applyProtection="1"/>
    <xf numFmtId="0" fontId="32" fillId="15" borderId="52" xfId="7" quotePrefix="1" applyNumberFormat="1" applyFont="1" applyFill="1" applyBorder="1" applyAlignment="1" applyProtection="1">
      <alignment horizontal="center"/>
    </xf>
    <xf numFmtId="0" fontId="54" fillId="15" borderId="52" xfId="7" quotePrefix="1" applyNumberFormat="1" applyFont="1" applyFill="1" applyBorder="1" applyAlignment="1" applyProtection="1">
      <alignment horizontal="center"/>
    </xf>
    <xf numFmtId="0" fontId="85" fillId="15" borderId="31" xfId="7" quotePrefix="1" applyFont="1" applyFill="1" applyBorder="1" applyAlignment="1" applyProtection="1">
      <alignment horizontal="left"/>
    </xf>
    <xf numFmtId="0" fontId="85" fillId="15" borderId="16" xfId="7" quotePrefix="1" applyFont="1" applyFill="1" applyBorder="1" applyAlignment="1" applyProtection="1">
      <alignment horizontal="left"/>
    </xf>
    <xf numFmtId="0" fontId="85" fillId="15" borderId="88" xfId="7" quotePrefix="1" applyFont="1" applyFill="1" applyBorder="1" applyAlignment="1" applyProtection="1">
      <alignment horizontal="left"/>
    </xf>
    <xf numFmtId="0" fontId="217" fillId="17" borderId="0" xfId="7" applyFont="1" applyFill="1" applyBorder="1" applyProtection="1"/>
    <xf numFmtId="38" fontId="60" fillId="15" borderId="17" xfId="17" applyNumberFormat="1" applyFont="1" applyFill="1" applyBorder="1" applyAlignment="1" applyProtection="1"/>
    <xf numFmtId="38" fontId="60" fillId="15" borderId="0" xfId="17" applyNumberFormat="1" applyFont="1" applyFill="1" applyBorder="1" applyAlignment="1" applyProtection="1"/>
    <xf numFmtId="38" fontId="60" fillId="15" borderId="2" xfId="17" applyNumberFormat="1" applyFont="1" applyFill="1" applyBorder="1" applyAlignment="1" applyProtection="1"/>
    <xf numFmtId="180" fontId="32" fillId="15" borderId="90" xfId="7" applyNumberFormat="1" applyFont="1" applyFill="1" applyBorder="1" applyAlignment="1" applyProtection="1"/>
    <xf numFmtId="180" fontId="54" fillId="15" borderId="90" xfId="7" applyNumberFormat="1" applyFont="1" applyFill="1" applyBorder="1" applyAlignment="1" applyProtection="1"/>
    <xf numFmtId="180" fontId="84" fillId="17" borderId="0" xfId="7" applyNumberFormat="1" applyFont="1" applyFill="1" applyAlignment="1" applyProtection="1">
      <alignment horizontal="right"/>
    </xf>
    <xf numFmtId="180" fontId="32" fillId="15" borderId="130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80" fontId="32" fillId="15" borderId="73" xfId="7" applyNumberFormat="1" applyFont="1" applyFill="1" applyBorder="1" applyAlignment="1" applyProtection="1"/>
    <xf numFmtId="180" fontId="54" fillId="15" borderId="73" xfId="7" applyNumberFormat="1" applyFont="1" applyFill="1" applyBorder="1" applyAlignment="1" applyProtection="1"/>
    <xf numFmtId="180" fontId="32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80" fontId="32" fillId="15" borderId="120" xfId="7" applyNumberFormat="1" applyFont="1" applyFill="1" applyBorder="1" applyAlignment="1" applyProtection="1"/>
    <xf numFmtId="180" fontId="54" fillId="15" borderId="120" xfId="7" applyNumberFormat="1" applyFont="1" applyFill="1" applyBorder="1" applyAlignment="1" applyProtection="1"/>
    <xf numFmtId="180" fontId="54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80" fontId="32" fillId="15" borderId="55" xfId="7" applyNumberFormat="1" applyFont="1" applyFill="1" applyBorder="1" applyAlignment="1" applyProtection="1"/>
    <xf numFmtId="180" fontId="54" fillId="15" borderId="55" xfId="7" applyNumberFormat="1" applyFont="1" applyFill="1" applyBorder="1" applyAlignment="1" applyProtection="1"/>
    <xf numFmtId="180" fontId="54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80" fontId="32" fillId="15" borderId="57" xfId="7" applyNumberFormat="1" applyFont="1" applyFill="1" applyBorder="1" applyAlignment="1" applyProtection="1"/>
    <xf numFmtId="180" fontId="54" fillId="15" borderId="57" xfId="7" applyNumberFormat="1" applyFont="1" applyFill="1" applyBorder="1" applyAlignment="1" applyProtection="1"/>
    <xf numFmtId="180" fontId="54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80" fontId="32" fillId="17" borderId="52" xfId="7" applyNumberFormat="1" applyFont="1" applyFill="1" applyBorder="1" applyAlignment="1" applyProtection="1"/>
    <xf numFmtId="180" fontId="54" fillId="17" borderId="52" xfId="7" applyNumberFormat="1" applyFont="1" applyFill="1" applyBorder="1" applyAlignment="1" applyProtection="1"/>
    <xf numFmtId="180" fontId="54" fillId="17" borderId="129" xfId="7" applyNumberFormat="1" applyFont="1" applyFill="1" applyBorder="1" applyAlignment="1" applyProtection="1"/>
    <xf numFmtId="180" fontId="54" fillId="15" borderId="130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left"/>
    </xf>
    <xf numFmtId="0" fontId="32" fillId="15" borderId="50" xfId="7" applyFont="1" applyFill="1" applyBorder="1" applyAlignment="1" applyProtection="1">
      <alignment horizontal="left"/>
    </xf>
    <xf numFmtId="0" fontId="32" fillId="15" borderId="51" xfId="7" applyFont="1" applyFill="1" applyBorder="1" applyAlignment="1" applyProtection="1">
      <alignment horizontal="left"/>
    </xf>
    <xf numFmtId="180" fontId="54" fillId="15" borderId="131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center"/>
    </xf>
    <xf numFmtId="0" fontId="32" fillId="15" borderId="19" xfId="7" applyFont="1" applyFill="1" applyBorder="1" applyAlignment="1" applyProtection="1">
      <alignment horizontal="center"/>
    </xf>
    <xf numFmtId="0" fontId="32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80" fontId="32" fillId="21" borderId="90" xfId="7" applyNumberFormat="1" applyFont="1" applyFill="1" applyBorder="1" applyAlignment="1" applyProtection="1"/>
    <xf numFmtId="180" fontId="54" fillId="21" borderId="90" xfId="7" applyNumberFormat="1" applyFont="1" applyFill="1" applyBorder="1" applyAlignment="1" applyProtection="1"/>
    <xf numFmtId="180" fontId="54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80" fontId="32" fillId="21" borderId="120" xfId="7" applyNumberFormat="1" applyFont="1" applyFill="1" applyBorder="1" applyAlignment="1" applyProtection="1"/>
    <xf numFmtId="180" fontId="54" fillId="21" borderId="120" xfId="7" applyNumberFormat="1" applyFont="1" applyFill="1" applyBorder="1" applyAlignment="1" applyProtection="1"/>
    <xf numFmtId="180" fontId="54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80" fontId="32" fillId="21" borderId="55" xfId="7" applyNumberFormat="1" applyFont="1" applyFill="1" applyBorder="1" applyAlignment="1" applyProtection="1"/>
    <xf numFmtId="180" fontId="54" fillId="21" borderId="55" xfId="7" applyNumberFormat="1" applyFont="1" applyFill="1" applyBorder="1" applyAlignment="1" applyProtection="1"/>
    <xf numFmtId="180" fontId="54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80" fontId="32" fillId="21" borderId="57" xfId="7" applyNumberFormat="1" applyFont="1" applyFill="1" applyBorder="1" applyAlignment="1" applyProtection="1"/>
    <xf numFmtId="180" fontId="54" fillId="21" borderId="57" xfId="7" applyNumberFormat="1" applyFont="1" applyFill="1" applyBorder="1" applyAlignment="1" applyProtection="1"/>
    <xf numFmtId="180" fontId="54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80" fontId="88" fillId="21" borderId="53" xfId="7" applyNumberFormat="1" applyFont="1" applyFill="1" applyBorder="1" applyAlignment="1" applyProtection="1"/>
    <xf numFmtId="180" fontId="92" fillId="21" borderId="53" xfId="7" applyNumberFormat="1" applyFont="1" applyFill="1" applyBorder="1" applyAlignment="1" applyProtection="1"/>
    <xf numFmtId="180" fontId="92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80" fontId="88" fillId="21" borderId="55" xfId="7" applyNumberFormat="1" applyFont="1" applyFill="1" applyBorder="1" applyAlignment="1" applyProtection="1"/>
    <xf numFmtId="180" fontId="92" fillId="21" borderId="55" xfId="7" applyNumberFormat="1" applyFont="1" applyFill="1" applyBorder="1" applyAlignment="1" applyProtection="1"/>
    <xf numFmtId="180" fontId="92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80" fontId="88" fillId="21" borderId="54" xfId="7" applyNumberFormat="1" applyFont="1" applyFill="1" applyBorder="1" applyAlignment="1" applyProtection="1"/>
    <xf numFmtId="180" fontId="92" fillId="21" borderId="54" xfId="7" applyNumberFormat="1" applyFont="1" applyFill="1" applyBorder="1" applyAlignment="1" applyProtection="1"/>
    <xf numFmtId="180" fontId="92" fillId="21" borderId="140" xfId="7" applyNumberFormat="1" applyFont="1" applyFill="1" applyBorder="1" applyAlignment="1" applyProtection="1"/>
    <xf numFmtId="0" fontId="32" fillId="15" borderId="31" xfId="7" applyFont="1" applyFill="1" applyBorder="1" applyAlignment="1" applyProtection="1">
      <alignment horizontal="left"/>
    </xf>
    <xf numFmtId="0" fontId="32" fillId="15" borderId="16" xfId="7" applyFont="1" applyFill="1" applyBorder="1" applyAlignment="1" applyProtection="1">
      <alignment horizontal="left"/>
    </xf>
    <xf numFmtId="0" fontId="32" fillId="15" borderId="2" xfId="7" applyFont="1" applyFill="1" applyBorder="1" applyAlignment="1" applyProtection="1">
      <alignment horizontal="left"/>
    </xf>
    <xf numFmtId="0" fontId="32" fillId="15" borderId="31" xfId="7" applyFont="1" applyFill="1" applyBorder="1" applyAlignment="1" applyProtection="1">
      <alignment horizontal="center"/>
    </xf>
    <xf numFmtId="0" fontId="32" fillId="15" borderId="16" xfId="7" applyFont="1" applyFill="1" applyBorder="1" applyAlignment="1" applyProtection="1">
      <alignment horizontal="center"/>
    </xf>
    <xf numFmtId="0" fontId="32" fillId="15" borderId="88" xfId="7" applyFont="1" applyFill="1" applyBorder="1" applyAlignment="1" applyProtection="1">
      <alignment horizontal="center"/>
    </xf>
    <xf numFmtId="0" fontId="32" fillId="15" borderId="49" xfId="7" applyFont="1" applyFill="1" applyBorder="1" applyAlignment="1" applyProtection="1">
      <alignment horizontal="left"/>
    </xf>
    <xf numFmtId="0" fontId="32" fillId="15" borderId="49" xfId="7" applyFont="1" applyFill="1" applyBorder="1" applyAlignment="1" applyProtection="1">
      <alignment horizontal="center"/>
    </xf>
    <xf numFmtId="0" fontId="32" fillId="15" borderId="50" xfId="7" applyFont="1" applyFill="1" applyBorder="1" applyAlignment="1" applyProtection="1">
      <alignment horizontal="center"/>
    </xf>
    <xf numFmtId="0" fontId="32" fillId="15" borderId="51" xfId="7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left"/>
    </xf>
    <xf numFmtId="0" fontId="54" fillId="19" borderId="142" xfId="7" applyFont="1" applyFill="1" applyBorder="1" applyAlignment="1" applyProtection="1">
      <alignment horizontal="left"/>
    </xf>
    <xf numFmtId="0" fontId="54" fillId="19" borderId="143" xfId="7" applyFont="1" applyFill="1" applyBorder="1" applyAlignment="1" applyProtection="1">
      <alignment horizontal="left"/>
    </xf>
    <xf numFmtId="180" fontId="32" fillId="19" borderId="121" xfId="7" applyNumberFormat="1" applyFont="1" applyFill="1" applyBorder="1" applyAlignment="1" applyProtection="1"/>
    <xf numFmtId="180" fontId="54" fillId="19" borderId="121" xfId="7" applyNumberFormat="1" applyFont="1" applyFill="1" applyBorder="1" applyAlignment="1" applyProtection="1"/>
    <xf numFmtId="180" fontId="54" fillId="19" borderId="144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/>
    <xf numFmtId="0" fontId="84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80" fontId="32" fillId="24" borderId="52" xfId="7" applyNumberFormat="1" applyFont="1" applyFill="1" applyBorder="1" applyAlignment="1" applyProtection="1"/>
    <xf numFmtId="180" fontId="54" fillId="24" borderId="52" xfId="7" applyNumberFormat="1" applyFont="1" applyFill="1" applyBorder="1" applyAlignment="1" applyProtection="1"/>
    <xf numFmtId="180" fontId="54" fillId="24" borderId="129" xfId="7" applyNumberFormat="1" applyFont="1" applyFill="1" applyBorder="1" applyAlignment="1" applyProtection="1"/>
    <xf numFmtId="180" fontId="32" fillId="15" borderId="54" xfId="7" applyNumberFormat="1" applyFont="1" applyFill="1" applyBorder="1" applyAlignment="1" applyProtection="1"/>
    <xf numFmtId="180" fontId="54" fillId="15" borderId="54" xfId="7" applyNumberFormat="1" applyFont="1" applyFill="1" applyBorder="1" applyAlignment="1" applyProtection="1"/>
    <xf numFmtId="180" fontId="54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80" fontId="88" fillId="21" borderId="10" xfId="7" applyNumberFormat="1" applyFont="1" applyFill="1" applyBorder="1" applyAlignment="1" applyProtection="1"/>
    <xf numFmtId="180" fontId="92" fillId="21" borderId="10" xfId="7" applyNumberFormat="1" applyFont="1" applyFill="1" applyBorder="1" applyAlignment="1" applyProtection="1"/>
    <xf numFmtId="180" fontId="92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left"/>
    </xf>
    <xf numFmtId="0" fontId="54" fillId="39" borderId="142" xfId="7" quotePrefix="1" applyFont="1" applyFill="1" applyBorder="1" applyAlignment="1" applyProtection="1">
      <alignment horizontal="left"/>
    </xf>
    <xf numFmtId="0" fontId="54" fillId="39" borderId="143" xfId="7" quotePrefix="1" applyFont="1" applyFill="1" applyBorder="1" applyAlignment="1" applyProtection="1">
      <alignment horizontal="left"/>
    </xf>
    <xf numFmtId="180" fontId="32" fillId="23" borderId="121" xfId="7" applyNumberFormat="1" applyFont="1" applyFill="1" applyBorder="1" applyAlignment="1" applyProtection="1"/>
    <xf numFmtId="180" fontId="54" fillId="23" borderId="121" xfId="7" applyNumberFormat="1" applyFont="1" applyFill="1" applyBorder="1" applyAlignment="1" applyProtection="1"/>
    <xf numFmtId="180" fontId="54" fillId="39" borderId="121" xfId="7" applyNumberFormat="1" applyFont="1" applyFill="1" applyBorder="1" applyAlignment="1" applyProtection="1"/>
    <xf numFmtId="180" fontId="54" fillId="39" borderId="144" xfId="7" applyNumberFormat="1" applyFont="1" applyFill="1" applyBorder="1" applyAlignment="1" applyProtection="1"/>
    <xf numFmtId="165" fontId="32" fillId="17" borderId="0" xfId="7" applyNumberFormat="1" applyFont="1" applyFill="1" applyProtection="1"/>
    <xf numFmtId="165" fontId="32" fillId="32" borderId="0" xfId="7" applyNumberFormat="1" applyFont="1" applyFill="1" applyBorder="1" applyProtection="1"/>
    <xf numFmtId="165" fontId="54" fillId="32" borderId="0" xfId="7" applyNumberFormat="1" applyFont="1" applyFill="1" applyBorder="1" applyProtection="1"/>
    <xf numFmtId="0" fontId="54" fillId="26" borderId="141" xfId="7" applyFont="1" applyFill="1" applyBorder="1" applyAlignment="1" applyProtection="1">
      <alignment horizontal="left"/>
    </xf>
    <xf numFmtId="0" fontId="54" fillId="26" borderId="142" xfId="7" applyFont="1" applyFill="1" applyBorder="1" applyAlignment="1" applyProtection="1">
      <alignment horizontal="left"/>
    </xf>
    <xf numFmtId="0" fontId="54" fillId="26" borderId="143" xfId="7" applyFont="1" applyFill="1" applyBorder="1" applyAlignment="1" applyProtection="1">
      <alignment horizontal="left"/>
    </xf>
    <xf numFmtId="180" fontId="32" fillId="26" borderId="121" xfId="7" applyNumberFormat="1" applyFont="1" applyFill="1" applyBorder="1" applyAlignment="1" applyProtection="1"/>
    <xf numFmtId="180" fontId="54" fillId="26" borderId="121" xfId="7" applyNumberFormat="1" applyFont="1" applyFill="1" applyBorder="1" applyAlignment="1" applyProtection="1"/>
    <xf numFmtId="180" fontId="54" fillId="26" borderId="144" xfId="7" applyNumberFormat="1" applyFont="1" applyFill="1" applyBorder="1" applyAlignment="1" applyProtection="1"/>
    <xf numFmtId="175" fontId="202" fillId="15" borderId="73" xfId="7" quotePrefix="1" applyNumberFormat="1" applyFont="1" applyFill="1" applyBorder="1" applyAlignment="1" applyProtection="1"/>
    <xf numFmtId="175" fontId="201" fillId="15" borderId="73" xfId="7" quotePrefix="1" applyNumberFormat="1" applyFont="1" applyFill="1" applyBorder="1" applyAlignment="1" applyProtection="1"/>
    <xf numFmtId="175" fontId="201" fillId="15" borderId="131" xfId="7" quotePrefix="1" applyNumberFormat="1" applyFont="1" applyFill="1" applyBorder="1" applyAlignment="1" applyProtection="1"/>
    <xf numFmtId="1" fontId="54" fillId="17" borderId="0" xfId="7" applyNumberFormat="1" applyFont="1" applyFill="1" applyBorder="1" applyAlignment="1" applyProtection="1">
      <alignment horizontal="right"/>
    </xf>
    <xf numFmtId="3" fontId="89" fillId="15" borderId="116" xfId="7" applyNumberFormat="1" applyFont="1" applyFill="1" applyBorder="1" applyAlignment="1" applyProtection="1">
      <alignment horizontal="center"/>
    </xf>
    <xf numFmtId="3" fontId="89" fillId="15" borderId="38" xfId="7" applyNumberFormat="1" applyFont="1" applyFill="1" applyBorder="1" applyAlignment="1" applyProtection="1">
      <alignment horizontal="center"/>
    </xf>
    <xf numFmtId="3" fontId="89" fillId="15" borderId="138" xfId="7" applyNumberFormat="1" applyFont="1" applyFill="1" applyBorder="1" applyAlignment="1" applyProtection="1">
      <alignment horizontal="center"/>
    </xf>
    <xf numFmtId="0" fontId="55" fillId="19" borderId="145" xfId="7" applyFont="1" applyFill="1" applyBorder="1" applyAlignment="1" applyProtection="1">
      <alignment horizontal="left"/>
    </xf>
    <xf numFmtId="0" fontId="55" fillId="19" borderId="146" xfId="7" applyFont="1" applyFill="1" applyBorder="1" applyAlignment="1" applyProtection="1">
      <alignment horizontal="left"/>
    </xf>
    <xf numFmtId="0" fontId="55" fillId="19" borderId="147" xfId="7" applyFont="1" applyFill="1" applyBorder="1" applyAlignment="1" applyProtection="1">
      <alignment horizontal="left"/>
    </xf>
    <xf numFmtId="180" fontId="32" fillId="19" borderId="92" xfId="7" applyNumberFormat="1" applyFont="1" applyFill="1" applyBorder="1" applyAlignment="1" applyProtection="1"/>
    <xf numFmtId="180" fontId="54" fillId="19" borderId="92" xfId="7" applyNumberFormat="1" applyFont="1" applyFill="1" applyBorder="1" applyAlignment="1" applyProtection="1"/>
    <xf numFmtId="180" fontId="54" fillId="19" borderId="148" xfId="7" applyNumberFormat="1" applyFont="1" applyFill="1" applyBorder="1" applyAlignment="1" applyProtection="1"/>
    <xf numFmtId="180" fontId="32" fillId="17" borderId="0" xfId="7" quotePrefix="1" applyNumberFormat="1" applyFont="1" applyFill="1" applyBorder="1" applyAlignment="1" applyProtection="1">
      <alignment horizontal="right"/>
    </xf>
    <xf numFmtId="175" fontId="55" fillId="19" borderId="104" xfId="7" applyNumberFormat="1" applyFont="1" applyFill="1" applyBorder="1" applyAlignment="1" applyProtection="1">
      <alignment horizontal="left"/>
    </xf>
    <xf numFmtId="175" fontId="55" fillId="19" borderId="108" xfId="7" applyNumberFormat="1" applyFont="1" applyFill="1" applyBorder="1" applyAlignment="1" applyProtection="1">
      <alignment horizontal="left"/>
    </xf>
    <xf numFmtId="175" fontId="55" fillId="19" borderId="105" xfId="7" applyNumberFormat="1" applyFont="1" applyFill="1" applyBorder="1" applyAlignment="1" applyProtection="1">
      <alignment horizontal="left"/>
    </xf>
    <xf numFmtId="175" fontId="84" fillId="17" borderId="0" xfId="7" applyNumberFormat="1" applyFont="1" applyFill="1" applyAlignment="1" applyProtection="1">
      <alignment horizontal="right"/>
    </xf>
    <xf numFmtId="180" fontId="32" fillId="19" borderId="80" xfId="7" applyNumberFormat="1" applyFont="1" applyFill="1" applyBorder="1" applyAlignment="1" applyProtection="1"/>
    <xf numFmtId="180" fontId="54" fillId="19" borderId="80" xfId="7" applyNumberFormat="1" applyFont="1" applyFill="1" applyBorder="1" applyAlignment="1" applyProtection="1"/>
    <xf numFmtId="180" fontId="54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0" fillId="15" borderId="17" xfId="17" applyNumberFormat="1" applyFont="1" applyFill="1" applyBorder="1" applyAlignment="1" applyProtection="1">
      <alignment horizontal="left"/>
    </xf>
    <xf numFmtId="38" fontId="60" fillId="15" borderId="0" xfId="17" applyNumberFormat="1" applyFont="1" applyFill="1" applyBorder="1" applyAlignment="1" applyProtection="1">
      <alignment horizontal="left"/>
    </xf>
    <xf numFmtId="38" fontId="60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80" fontId="32" fillId="39" borderId="121" xfId="7" applyNumberFormat="1" applyFont="1" applyFill="1" applyBorder="1" applyAlignment="1" applyProtection="1"/>
    <xf numFmtId="38" fontId="170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80" fontId="32" fillId="40" borderId="57" xfId="7" applyNumberFormat="1" applyFont="1" applyFill="1" applyBorder="1" applyAlignment="1" applyProtection="1"/>
    <xf numFmtId="180" fontId="54" fillId="40" borderId="57" xfId="7" applyNumberFormat="1" applyFont="1" applyFill="1" applyBorder="1" applyAlignment="1" applyProtection="1"/>
    <xf numFmtId="180" fontId="54" fillId="40" borderId="136" xfId="7" applyNumberFormat="1" applyFont="1" applyFill="1" applyBorder="1" applyAlignment="1" applyProtection="1"/>
    <xf numFmtId="0" fontId="54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4" fillId="15" borderId="104" xfId="7" applyFont="1" applyFill="1" applyBorder="1" applyAlignment="1" applyProtection="1">
      <alignment horizontal="left"/>
    </xf>
    <xf numFmtId="0" fontId="54" fillId="15" borderId="108" xfId="7" applyFont="1" applyFill="1" applyBorder="1" applyAlignment="1" applyProtection="1">
      <alignment horizontal="left"/>
    </xf>
    <xf numFmtId="0" fontId="54" fillId="15" borderId="105" xfId="7" applyFont="1" applyFill="1" applyBorder="1" applyAlignment="1" applyProtection="1">
      <alignment horizontal="left"/>
    </xf>
    <xf numFmtId="180" fontId="32" fillId="15" borderId="80" xfId="7" applyNumberFormat="1" applyFont="1" applyFill="1" applyBorder="1" applyAlignment="1" applyProtection="1"/>
    <xf numFmtId="180" fontId="54" fillId="15" borderId="80" xfId="7" applyNumberFormat="1" applyFont="1" applyFill="1" applyBorder="1" applyAlignment="1" applyProtection="1"/>
    <xf numFmtId="180" fontId="54" fillId="15" borderId="149" xfId="7" applyNumberFormat="1" applyFont="1" applyFill="1" applyBorder="1" applyAlignment="1" applyProtection="1"/>
    <xf numFmtId="175" fontId="201" fillId="17" borderId="96" xfId="7" quotePrefix="1" applyNumberFormat="1" applyFont="1" applyFill="1" applyBorder="1" applyAlignment="1" applyProtection="1"/>
    <xf numFmtId="175" fontId="201" fillId="17" borderId="94" xfId="7" quotePrefix="1" applyNumberFormat="1" applyFont="1" applyFill="1" applyBorder="1" applyAlignment="1" applyProtection="1"/>
    <xf numFmtId="3" fontId="32" fillId="17" borderId="0" xfId="7" applyNumberFormat="1" applyFont="1" applyFill="1" applyBorder="1" applyProtection="1"/>
    <xf numFmtId="0" fontId="201" fillId="17" borderId="96" xfId="7" quotePrefix="1" applyNumberFormat="1" applyFont="1" applyFill="1" applyBorder="1" applyAlignment="1" applyProtection="1"/>
    <xf numFmtId="0" fontId="32" fillId="17" borderId="0" xfId="7" applyFont="1" applyFill="1" applyBorder="1" applyAlignment="1" applyProtection="1">
      <alignment horizontal="center"/>
    </xf>
    <xf numFmtId="0" fontId="105" fillId="17" borderId="0" xfId="16" applyFont="1" applyFill="1" applyAlignment="1" applyProtection="1">
      <alignment horizontal="right"/>
    </xf>
    <xf numFmtId="181" fontId="153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2" fillId="32" borderId="0" xfId="7" applyNumberFormat="1" applyFont="1" applyFill="1" applyBorder="1" applyProtection="1"/>
    <xf numFmtId="0" fontId="83" fillId="32" borderId="0" xfId="7" applyFont="1" applyFill="1" applyAlignment="1" applyProtection="1">
      <alignment horizontal="center"/>
    </xf>
    <xf numFmtId="0" fontId="83" fillId="32" borderId="0" xfId="7" applyFont="1" applyFill="1" applyProtection="1"/>
    <xf numFmtId="1" fontId="54" fillId="17" borderId="0" xfId="7" applyNumberFormat="1" applyFont="1" applyFill="1" applyBorder="1" applyAlignment="1" applyProtection="1">
      <alignment horizontal="center"/>
    </xf>
    <xf numFmtId="0" fontId="54" fillId="17" borderId="0" xfId="7" applyNumberFormat="1" applyFont="1" applyFill="1" applyBorder="1" applyAlignment="1" applyProtection="1">
      <alignment horizontal="center"/>
    </xf>
    <xf numFmtId="0" fontId="84" fillId="32" borderId="0" xfId="7" applyFont="1" applyFill="1" applyProtection="1"/>
    <xf numFmtId="0" fontId="84" fillId="32" borderId="0" xfId="7" applyNumberFormat="1" applyFont="1" applyFill="1" applyProtection="1"/>
    <xf numFmtId="0" fontId="84" fillId="32" borderId="0" xfId="7" applyFont="1" applyFill="1" applyBorder="1" applyProtection="1"/>
    <xf numFmtId="0" fontId="106" fillId="15" borderId="89" xfId="16" applyFont="1" applyFill="1" applyBorder="1" applyProtection="1"/>
    <xf numFmtId="0" fontId="106" fillId="15" borderId="6" xfId="16" applyFont="1" applyFill="1" applyBorder="1" applyProtection="1"/>
    <xf numFmtId="0" fontId="106" fillId="15" borderId="7" xfId="16" applyFont="1" applyFill="1" applyBorder="1" applyProtection="1"/>
    <xf numFmtId="176" fontId="95" fillId="9" borderId="150" xfId="7" applyNumberFormat="1" applyFont="1" applyFill="1" applyBorder="1" applyAlignment="1" applyProtection="1">
      <alignment horizontal="center"/>
    </xf>
    <xf numFmtId="176" fontId="97" fillId="9" borderId="151" xfId="7" applyNumberFormat="1" applyFont="1" applyFill="1" applyBorder="1" applyAlignment="1" applyProtection="1">
      <alignment horizontal="center"/>
    </xf>
    <xf numFmtId="176" fontId="3" fillId="7" borderId="0" xfId="17" applyNumberFormat="1" applyFont="1" applyFill="1" applyAlignment="1" applyProtection="1"/>
    <xf numFmtId="176" fontId="96" fillId="13" borderId="150" xfId="7" applyNumberFormat="1" applyFont="1" applyFill="1" applyBorder="1" applyAlignment="1" applyProtection="1">
      <alignment horizontal="center"/>
    </xf>
    <xf numFmtId="176" fontId="97" fillId="13" borderId="151" xfId="7" applyNumberFormat="1" applyFont="1" applyFill="1" applyBorder="1" applyAlignment="1" applyProtection="1">
      <alignment horizontal="center"/>
    </xf>
    <xf numFmtId="176" fontId="29" fillId="7" borderId="0" xfId="16" applyNumberFormat="1" applyFont="1" applyFill="1" applyProtection="1"/>
    <xf numFmtId="176" fontId="97" fillId="11" borderId="152" xfId="7" applyNumberFormat="1" applyFont="1" applyFill="1" applyBorder="1" applyAlignment="1" applyProtection="1">
      <alignment horizontal="center"/>
    </xf>
    <xf numFmtId="176" fontId="84" fillId="32" borderId="0" xfId="7" applyNumberFormat="1" applyFont="1" applyFill="1" applyProtection="1"/>
    <xf numFmtId="176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3" fillId="32" borderId="0" xfId="7" applyNumberFormat="1" applyFont="1" applyFill="1" applyBorder="1" applyProtection="1"/>
    <xf numFmtId="0" fontId="83" fillId="32" borderId="0" xfId="7" applyFont="1" applyFill="1" applyBorder="1" applyAlignment="1" applyProtection="1">
      <alignment horizontal="center"/>
    </xf>
    <xf numFmtId="0" fontId="106" fillId="15" borderId="121" xfId="16" applyFont="1" applyFill="1" applyBorder="1" applyProtection="1"/>
    <xf numFmtId="0" fontId="106" fillId="15" borderId="142" xfId="16" applyFont="1" applyFill="1" applyBorder="1" applyProtection="1"/>
    <xf numFmtId="0" fontId="106" fillId="15" borderId="143" xfId="16" applyFont="1" applyFill="1" applyBorder="1" applyProtection="1"/>
    <xf numFmtId="176" fontId="95" fillId="9" borderId="156" xfId="7" applyNumberFormat="1" applyFont="1" applyFill="1" applyBorder="1" applyAlignment="1" applyProtection="1">
      <alignment horizontal="center"/>
    </xf>
    <xf numFmtId="176" fontId="97" fillId="9" borderId="157" xfId="7" applyNumberFormat="1" applyFont="1" applyFill="1" applyBorder="1" applyAlignment="1" applyProtection="1">
      <alignment horizontal="center"/>
    </xf>
    <xf numFmtId="176" fontId="96" fillId="13" borderId="156" xfId="7" applyNumberFormat="1" applyFont="1" applyFill="1" applyBorder="1" applyAlignment="1" applyProtection="1">
      <alignment horizontal="center"/>
    </xf>
    <xf numFmtId="176" fontId="97" fillId="13" borderId="157" xfId="7" applyNumberFormat="1" applyFont="1" applyFill="1" applyBorder="1" applyAlignment="1" applyProtection="1">
      <alignment horizontal="center"/>
    </xf>
    <xf numFmtId="176" fontId="97" fillId="11" borderId="158" xfId="7" applyNumberFormat="1" applyFont="1" applyFill="1" applyBorder="1" applyAlignment="1" applyProtection="1">
      <alignment horizontal="center"/>
    </xf>
    <xf numFmtId="176" fontId="37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76" fontId="83" fillId="32" borderId="0" xfId="7" applyNumberFormat="1" applyFont="1" applyFill="1" applyProtection="1"/>
    <xf numFmtId="176" fontId="218" fillId="9" borderId="150" xfId="7" applyNumberFormat="1" applyFont="1" applyFill="1" applyBorder="1" applyAlignment="1" applyProtection="1">
      <alignment horizontal="center"/>
    </xf>
    <xf numFmtId="176" fontId="219" fillId="9" borderId="151" xfId="7" applyNumberFormat="1" applyFont="1" applyFill="1" applyBorder="1" applyAlignment="1" applyProtection="1">
      <alignment horizontal="center"/>
    </xf>
    <xf numFmtId="176" fontId="220" fillId="13" borderId="150" xfId="7" applyNumberFormat="1" applyFont="1" applyFill="1" applyBorder="1" applyAlignment="1" applyProtection="1">
      <alignment horizontal="center"/>
    </xf>
    <xf numFmtId="176" fontId="221" fillId="13" borderId="151" xfId="7" applyNumberFormat="1" applyFont="1" applyFill="1" applyBorder="1" applyAlignment="1" applyProtection="1">
      <alignment horizontal="center"/>
    </xf>
    <xf numFmtId="176" fontId="222" fillId="11" borderId="152" xfId="7" applyNumberFormat="1" applyFont="1" applyFill="1" applyBorder="1" applyAlignment="1" applyProtection="1">
      <alignment horizontal="center"/>
    </xf>
    <xf numFmtId="176" fontId="223" fillId="5" borderId="153" xfId="7" applyNumberFormat="1" applyFont="1" applyFill="1" applyBorder="1" applyAlignment="1" applyProtection="1">
      <alignment horizontal="center"/>
    </xf>
    <xf numFmtId="176" fontId="12" fillId="15" borderId="154" xfId="7" applyNumberFormat="1" applyFont="1" applyFill="1" applyBorder="1" applyAlignment="1" applyProtection="1">
      <alignment horizontal="center"/>
    </xf>
    <xf numFmtId="176" fontId="11" fillId="15" borderId="155" xfId="7" applyNumberFormat="1" applyFont="1" applyFill="1" applyBorder="1" applyAlignment="1" applyProtection="1">
      <alignment horizontal="center"/>
    </xf>
    <xf numFmtId="176" fontId="218" fillId="9" borderId="156" xfId="7" applyNumberFormat="1" applyFont="1" applyFill="1" applyBorder="1" applyAlignment="1" applyProtection="1">
      <alignment horizontal="center"/>
    </xf>
    <xf numFmtId="176" fontId="219" fillId="9" borderId="157" xfId="7" applyNumberFormat="1" applyFont="1" applyFill="1" applyBorder="1" applyAlignment="1" applyProtection="1">
      <alignment horizontal="center"/>
    </xf>
    <xf numFmtId="176" fontId="220" fillId="13" borderId="156" xfId="7" applyNumberFormat="1" applyFont="1" applyFill="1" applyBorder="1" applyAlignment="1" applyProtection="1">
      <alignment horizontal="center"/>
    </xf>
    <xf numFmtId="176" fontId="221" fillId="13" borderId="157" xfId="7" applyNumberFormat="1" applyFont="1" applyFill="1" applyBorder="1" applyAlignment="1" applyProtection="1">
      <alignment horizontal="center"/>
    </xf>
    <xf numFmtId="176" fontId="222" fillId="11" borderId="158" xfId="7" applyNumberFormat="1" applyFont="1" applyFill="1" applyBorder="1" applyAlignment="1" applyProtection="1">
      <alignment horizontal="center"/>
    </xf>
    <xf numFmtId="176" fontId="223" fillId="5" borderId="144" xfId="7" applyNumberFormat="1" applyFont="1" applyFill="1" applyBorder="1" applyAlignment="1" applyProtection="1">
      <alignment horizontal="center"/>
    </xf>
    <xf numFmtId="176" fontId="12" fillId="15" borderId="159" xfId="7" applyNumberFormat="1" applyFont="1" applyFill="1" applyBorder="1" applyAlignment="1" applyProtection="1">
      <alignment horizontal="center"/>
    </xf>
    <xf numFmtId="176" fontId="11" fillId="15" borderId="160" xfId="7" applyNumberFormat="1" applyFont="1" applyFill="1" applyBorder="1" applyAlignment="1" applyProtection="1">
      <alignment horizontal="center"/>
    </xf>
    <xf numFmtId="0" fontId="144" fillId="0" borderId="0" xfId="7" applyProtection="1"/>
    <xf numFmtId="0" fontId="144" fillId="0" borderId="0" xfId="7" applyNumberFormat="1" applyProtection="1"/>
    <xf numFmtId="172" fontId="150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2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4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197" fillId="24" borderId="3" xfId="4" applyNumberFormat="1" applyFont="1" applyFill="1" applyBorder="1" applyAlignment="1" applyProtection="1">
      <alignment horizontal="center" vertical="center"/>
    </xf>
    <xf numFmtId="3" fontId="197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1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5" fillId="20" borderId="10" xfId="4" applyFont="1" applyFill="1" applyBorder="1" applyAlignment="1" applyProtection="1">
      <alignment horizontal="center" vertical="center" wrapText="1"/>
    </xf>
    <xf numFmtId="3" fontId="55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4" fillId="41" borderId="14" xfId="0" applyFont="1" applyFill="1" applyBorder="1" applyAlignment="1" applyProtection="1">
      <alignment horizontal="center" vertical="center" wrapText="1"/>
    </xf>
    <xf numFmtId="0" fontId="54" fillId="41" borderId="15" xfId="0" applyFont="1" applyFill="1" applyBorder="1" applyAlignment="1" applyProtection="1">
      <alignment horizontal="center" vertical="center" wrapText="1"/>
    </xf>
    <xf numFmtId="0" fontId="54" fillId="41" borderId="13" xfId="0" applyFont="1" applyFill="1" applyBorder="1" applyAlignment="1" applyProtection="1">
      <alignment horizontal="center" vertical="center" wrapText="1"/>
    </xf>
    <xf numFmtId="3" fontId="32" fillId="15" borderId="25" xfId="0" applyNumberFormat="1" applyFont="1" applyFill="1" applyBorder="1" applyAlignment="1" applyProtection="1"/>
    <xf numFmtId="3" fontId="32" fillId="15" borderId="30" xfId="0" applyNumberFormat="1" applyFont="1" applyFill="1" applyBorder="1" applyAlignment="1" applyProtection="1"/>
    <xf numFmtId="3" fontId="32" fillId="15" borderId="162" xfId="0" applyNumberFormat="1" applyFont="1" applyFill="1" applyBorder="1" applyAlignment="1" applyProtection="1"/>
    <xf numFmtId="3" fontId="32" fillId="24" borderId="21" xfId="0" applyNumberFormat="1" applyFont="1" applyFill="1" applyBorder="1" applyAlignment="1" applyProtection="1"/>
    <xf numFmtId="3" fontId="32" fillId="24" borderId="35" xfId="0" applyNumberFormat="1" applyFont="1" applyFill="1" applyBorder="1" applyAlignment="1" applyProtection="1"/>
    <xf numFmtId="173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5" fillId="19" borderId="73" xfId="4" applyFont="1" applyFill="1" applyBorder="1" applyAlignment="1" applyProtection="1">
      <alignment horizontal="center" vertical="center" wrapText="1"/>
    </xf>
    <xf numFmtId="3" fontId="27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4" fillId="24" borderId="8" xfId="4" applyNumberFormat="1" applyFont="1" applyFill="1" applyBorder="1" applyAlignment="1" applyProtection="1">
      <alignment horizontal="right" vertical="center"/>
      <protection locked="0"/>
    </xf>
    <xf numFmtId="3" fontId="164" fillId="24" borderId="3" xfId="4" applyNumberFormat="1" applyFont="1" applyFill="1" applyBorder="1" applyAlignment="1" applyProtection="1">
      <alignment horizontal="right" vertical="center"/>
      <protection locked="0"/>
    </xf>
    <xf numFmtId="3" fontId="164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59" fillId="17" borderId="8" xfId="4" applyNumberFormat="1" applyFont="1" applyFill="1" applyBorder="1" applyAlignment="1" applyProtection="1">
      <alignment horizontal="right" vertical="center"/>
      <protection locked="0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3" fontId="159" fillId="17" borderId="9" xfId="4" applyNumberFormat="1" applyFont="1" applyFill="1" applyBorder="1" applyAlignment="1" applyProtection="1">
      <alignment horizontal="right" vertical="center"/>
      <protection locked="0"/>
    </xf>
    <xf numFmtId="182" fontId="162" fillId="18" borderId="42" xfId="14" applyNumberFormat="1" applyFont="1" applyFill="1" applyBorder="1" applyAlignment="1" applyProtection="1">
      <alignment horizontal="center" vertical="center" wrapText="1"/>
    </xf>
    <xf numFmtId="170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70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2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0" fontId="3" fillId="15" borderId="17" xfId="4" applyFont="1" applyFill="1" applyBorder="1" applyAlignment="1">
      <alignment vertical="center"/>
    </xf>
    <xf numFmtId="3" fontId="55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26" fillId="15" borderId="82" xfId="4" applyFont="1" applyFill="1" applyBorder="1" applyAlignment="1">
      <alignment horizontal="center" vertical="center" wrapText="1"/>
    </xf>
    <xf numFmtId="169" fontId="227" fillId="15" borderId="12" xfId="4" applyNumberFormat="1" applyFont="1" applyFill="1" applyBorder="1" applyAlignment="1" applyProtection="1">
      <alignment horizontal="center" vertical="center" wrapText="1"/>
    </xf>
    <xf numFmtId="0" fontId="29" fillId="15" borderId="0" xfId="4" applyFont="1" applyFill="1"/>
    <xf numFmtId="174" fontId="156" fillId="21" borderId="8" xfId="4" applyNumberFormat="1" applyFont="1" applyFill="1" applyBorder="1" applyAlignment="1" applyProtection="1">
      <alignment horizontal="center" vertical="center"/>
    </xf>
    <xf numFmtId="174" fontId="156" fillId="21" borderId="3" xfId="4" applyNumberFormat="1" applyFont="1" applyFill="1" applyBorder="1" applyAlignment="1" applyProtection="1">
      <alignment horizontal="center" vertical="center"/>
    </xf>
    <xf numFmtId="174" fontId="156" fillId="21" borderId="9" xfId="4" applyNumberFormat="1" applyFont="1" applyFill="1" applyBorder="1" applyAlignment="1" applyProtection="1">
      <alignment horizontal="center" vertical="center"/>
    </xf>
    <xf numFmtId="0" fontId="161" fillId="23" borderId="40" xfId="12" applyFont="1" applyFill="1" applyBorder="1" applyAlignment="1" applyProtection="1">
      <alignment horizontal="right" vertical="center"/>
    </xf>
    <xf numFmtId="174" fontId="156" fillId="21" borderId="66" xfId="4" applyNumberFormat="1" applyFont="1" applyFill="1" applyBorder="1" applyAlignment="1" applyProtection="1">
      <alignment horizontal="center" vertical="center"/>
    </xf>
    <xf numFmtId="174" fontId="156" fillId="21" borderId="63" xfId="4" applyNumberFormat="1" applyFont="1" applyFill="1" applyBorder="1" applyAlignment="1" applyProtection="1">
      <alignment horizontal="center" vertical="center"/>
    </xf>
    <xf numFmtId="174" fontId="156" fillId="21" borderId="61" xfId="4" applyNumberFormat="1" applyFont="1" applyFill="1" applyBorder="1" applyAlignment="1" applyProtection="1">
      <alignment horizontal="center" vertical="center"/>
    </xf>
    <xf numFmtId="174" fontId="156" fillId="21" borderId="58" xfId="4" applyNumberFormat="1" applyFont="1" applyFill="1" applyBorder="1" applyAlignment="1" applyProtection="1">
      <alignment horizontal="center" vertical="center"/>
    </xf>
    <xf numFmtId="174" fontId="156" fillId="31" borderId="78" xfId="4" applyNumberFormat="1" applyFont="1" applyFill="1" applyBorder="1" applyAlignment="1" applyProtection="1">
      <alignment horizontal="center" vertical="center"/>
    </xf>
    <xf numFmtId="174" fontId="156" fillId="31" borderId="75" xfId="4" applyNumberFormat="1" applyFont="1" applyFill="1" applyBorder="1" applyAlignment="1" applyProtection="1">
      <alignment horizontal="center" vertical="center"/>
    </xf>
    <xf numFmtId="174" fontId="156" fillId="24" borderId="8" xfId="4" applyNumberFormat="1" applyFont="1" applyFill="1" applyBorder="1" applyAlignment="1" applyProtection="1">
      <alignment horizontal="center" vertical="center"/>
    </xf>
    <xf numFmtId="174" fontId="156" fillId="24" borderId="3" xfId="4" applyNumberFormat="1" applyFont="1" applyFill="1" applyBorder="1" applyAlignment="1" applyProtection="1">
      <alignment horizontal="center" vertical="center"/>
    </xf>
    <xf numFmtId="174" fontId="156" fillId="24" borderId="9" xfId="4" applyNumberFormat="1" applyFont="1" applyFill="1" applyBorder="1" applyAlignment="1" applyProtection="1">
      <alignment horizontal="center" vertical="center"/>
    </xf>
    <xf numFmtId="174" fontId="156" fillId="30" borderId="9" xfId="4" applyNumberFormat="1" applyFont="1" applyFill="1" applyBorder="1" applyAlignment="1" applyProtection="1">
      <alignment horizontal="center" vertical="center"/>
    </xf>
    <xf numFmtId="174" fontId="156" fillId="26" borderId="9" xfId="4" applyNumberFormat="1" applyFont="1" applyFill="1" applyBorder="1" applyAlignment="1" applyProtection="1">
      <alignment horizontal="center" vertical="center"/>
    </xf>
    <xf numFmtId="174" fontId="156" fillId="21" borderId="29" xfId="4" applyNumberFormat="1" applyFont="1" applyFill="1" applyBorder="1" applyAlignment="1" applyProtection="1">
      <alignment horizontal="center" vertical="center"/>
    </xf>
    <xf numFmtId="174" fontId="156" fillId="21" borderId="27" xfId="4" applyNumberFormat="1" applyFont="1" applyFill="1" applyBorder="1" applyAlignment="1" applyProtection="1">
      <alignment horizontal="center" vertical="center"/>
    </xf>
    <xf numFmtId="174" fontId="156" fillId="17" borderId="8" xfId="4" applyNumberFormat="1" applyFont="1" applyFill="1" applyBorder="1" applyAlignment="1" applyProtection="1">
      <alignment horizontal="center" vertical="center"/>
    </xf>
    <xf numFmtId="174" fontId="156" fillId="17" borderId="3" xfId="4" applyNumberFormat="1" applyFont="1" applyFill="1" applyBorder="1" applyAlignment="1" applyProtection="1">
      <alignment horizontal="center" vertical="center"/>
    </xf>
    <xf numFmtId="174" fontId="156" fillId="17" borderId="9" xfId="4" applyNumberFormat="1" applyFont="1" applyFill="1" applyBorder="1" applyAlignment="1" applyProtection="1">
      <alignment horizontal="center" vertical="center"/>
    </xf>
    <xf numFmtId="0" fontId="165" fillId="24" borderId="16" xfId="4" applyFont="1" applyFill="1" applyBorder="1" applyAlignment="1" applyProtection="1">
      <alignment vertical="center" wrapText="1"/>
    </xf>
    <xf numFmtId="3" fontId="32" fillId="31" borderId="80" xfId="0" applyNumberFormat="1" applyFont="1" applyFill="1" applyBorder="1" applyAlignment="1" applyProtection="1"/>
    <xf numFmtId="3" fontId="32" fillId="31" borderId="40" xfId="0" applyNumberFormat="1" applyFont="1" applyFill="1" applyBorder="1" applyAlignment="1" applyProtection="1"/>
    <xf numFmtId="3" fontId="32" fillId="31" borderId="41" xfId="0" applyNumberFormat="1" applyFont="1" applyFill="1" applyBorder="1" applyAlignment="1" applyProtection="1"/>
    <xf numFmtId="3" fontId="32" fillId="31" borderId="42" xfId="0" applyNumberFormat="1" applyFont="1" applyFill="1" applyBorder="1" applyAlignment="1" applyProtection="1"/>
    <xf numFmtId="3" fontId="89" fillId="31" borderId="41" xfId="0" applyNumberFormat="1" applyFont="1" applyFill="1" applyBorder="1" applyAlignment="1" applyProtection="1">
      <alignment horizontal="center"/>
    </xf>
    <xf numFmtId="1" fontId="228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29" fillId="42" borderId="0" xfId="6" applyFont="1" applyFill="1" applyBorder="1"/>
    <xf numFmtId="0" fontId="229" fillId="42" borderId="0" xfId="6" applyFont="1" applyFill="1" applyBorder="1" applyAlignment="1"/>
    <xf numFmtId="0" fontId="229" fillId="0" borderId="0" xfId="6" applyFont="1" applyFill="1" applyBorder="1"/>
    <xf numFmtId="0" fontId="34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5" fillId="43" borderId="163" xfId="0" quotePrefix="1" applyFont="1" applyFill="1" applyBorder="1" applyAlignment="1" applyProtection="1">
      <alignment horizontal="left"/>
    </xf>
    <xf numFmtId="0" fontId="55" fillId="43" borderId="164" xfId="0" quotePrefix="1" applyFont="1" applyFill="1" applyBorder="1" applyAlignment="1" applyProtection="1">
      <alignment horizontal="left"/>
    </xf>
    <xf numFmtId="0" fontId="55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71" fontId="35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71" fontId="36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71" fontId="35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29" fillId="0" borderId="0" xfId="6" applyFont="1" applyFill="1" applyBorder="1" applyAlignment="1"/>
    <xf numFmtId="0" fontId="30" fillId="43" borderId="0" xfId="4" applyFont="1" applyFill="1" applyBorder="1"/>
    <xf numFmtId="0" fontId="29" fillId="43" borderId="0" xfId="4" applyFont="1" applyFill="1" applyBorder="1"/>
    <xf numFmtId="0" fontId="30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0" fillId="43" borderId="3" xfId="4" applyNumberFormat="1" applyFont="1" applyFill="1" applyBorder="1" applyProtection="1">
      <protection locked="0"/>
    </xf>
    <xf numFmtId="49" fontId="230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0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1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1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0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2" fillId="43" borderId="57" xfId="4" quotePrefix="1" applyNumberFormat="1" applyFont="1" applyFill="1" applyBorder="1" applyAlignment="1">
      <alignment horizontal="center"/>
    </xf>
    <xf numFmtId="0" fontId="233" fillId="43" borderId="57" xfId="4" applyFont="1" applyFill="1" applyBorder="1"/>
    <xf numFmtId="49" fontId="230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4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35" fillId="43" borderId="88" xfId="4" applyNumberFormat="1" applyFont="1" applyFill="1" applyBorder="1" applyAlignment="1">
      <alignment horizontal="center"/>
    </xf>
    <xf numFmtId="169" fontId="236" fillId="43" borderId="52" xfId="4" applyNumberFormat="1" applyFont="1" applyFill="1" applyBorder="1" applyAlignment="1">
      <alignment horizontal="left"/>
    </xf>
    <xf numFmtId="169" fontId="237" fillId="43" borderId="52" xfId="4" applyNumberFormat="1" applyFont="1" applyFill="1" applyBorder="1" applyAlignment="1">
      <alignment horizontal="left"/>
    </xf>
    <xf numFmtId="0" fontId="238" fillId="43" borderId="133" xfId="4" applyFont="1" applyFill="1" applyBorder="1"/>
    <xf numFmtId="49" fontId="239" fillId="43" borderId="55" xfId="4" quotePrefix="1" applyNumberFormat="1" applyFont="1" applyFill="1" applyBorder="1" applyAlignment="1">
      <alignment horizontal="center"/>
    </xf>
    <xf numFmtId="0" fontId="238" fillId="43" borderId="102" xfId="4" applyFont="1" applyFill="1" applyBorder="1"/>
    <xf numFmtId="0" fontId="238" fillId="43" borderId="55" xfId="4" applyFont="1" applyFill="1" applyBorder="1"/>
    <xf numFmtId="0" fontId="240" fillId="43" borderId="55" xfId="4" applyFont="1" applyFill="1" applyBorder="1"/>
    <xf numFmtId="0" fontId="238" fillId="43" borderId="55" xfId="4" applyFont="1" applyFill="1" applyBorder="1" applyAlignment="1">
      <alignment horizontal="left"/>
    </xf>
    <xf numFmtId="0" fontId="229" fillId="0" borderId="0" xfId="6" quotePrefix="1" applyFont="1" applyFill="1" applyBorder="1"/>
    <xf numFmtId="169" fontId="229" fillId="0" borderId="0" xfId="6" applyNumberFormat="1" applyFont="1" applyFill="1" applyBorder="1"/>
    <xf numFmtId="0" fontId="238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1" fillId="43" borderId="57" xfId="4" applyFont="1" applyFill="1" applyBorder="1"/>
    <xf numFmtId="169" fontId="242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69" fontId="236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39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1" fillId="43" borderId="57" xfId="4" applyFont="1" applyFill="1" applyBorder="1"/>
    <xf numFmtId="0" fontId="3" fillId="43" borderId="165" xfId="4" applyFont="1" applyFill="1" applyBorder="1"/>
    <xf numFmtId="0" fontId="233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3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3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2" fillId="43" borderId="167" xfId="4" applyFont="1" applyFill="1" applyBorder="1" applyAlignment="1">
      <alignment horizontal="left"/>
    </xf>
    <xf numFmtId="0" fontId="243" fillId="43" borderId="167" xfId="4" applyFont="1" applyFill="1" applyBorder="1" applyAlignment="1">
      <alignment horizontal="left"/>
    </xf>
    <xf numFmtId="0" fontId="239" fillId="0" borderId="0" xfId="4" quotePrefix="1" applyNumberFormat="1" applyFont="1" applyFill="1" applyBorder="1" applyAlignment="1">
      <alignment horizontal="center"/>
    </xf>
    <xf numFmtId="0" fontId="243" fillId="0" borderId="0" xfId="4" applyFont="1" applyFill="1" applyBorder="1" applyAlignment="1">
      <alignment horizontal="left"/>
    </xf>
    <xf numFmtId="0" fontId="229" fillId="42" borderId="3" xfId="6" applyFont="1" applyFill="1" applyBorder="1"/>
    <xf numFmtId="0" fontId="229" fillId="42" borderId="3" xfId="6" applyFont="1" applyFill="1" applyBorder="1" applyAlignment="1"/>
    <xf numFmtId="0" fontId="229" fillId="45" borderId="3" xfId="6" applyFont="1" applyFill="1" applyBorder="1"/>
    <xf numFmtId="0" fontId="229" fillId="0" borderId="3" xfId="6" applyFont="1" applyFill="1" applyBorder="1"/>
    <xf numFmtId="14" fontId="229" fillId="43" borderId="3" xfId="6" applyNumberFormat="1" applyFont="1" applyFill="1" applyBorder="1" applyAlignment="1">
      <alignment horizontal="left"/>
    </xf>
    <xf numFmtId="49" fontId="150" fillId="17" borderId="3" xfId="4" applyNumberFormat="1" applyFont="1" applyFill="1" applyBorder="1" applyAlignment="1" applyProtection="1">
      <alignment horizontal="center" vertical="center"/>
      <protection locked="0"/>
    </xf>
    <xf numFmtId="49" fontId="162" fillId="16" borderId="4" xfId="4" applyNumberFormat="1" applyFont="1" applyFill="1" applyBorder="1" applyAlignment="1" applyProtection="1">
      <alignment horizontal="center" vertical="center" wrapText="1"/>
    </xf>
    <xf numFmtId="49" fontId="30" fillId="43" borderId="0" xfId="4" applyNumberFormat="1" applyFont="1" applyFill="1" applyBorder="1"/>
    <xf numFmtId="172" fontId="8" fillId="43" borderId="0" xfId="13" quotePrefix="1" applyNumberFormat="1" applyFont="1" applyFill="1" applyBorder="1" applyAlignment="1">
      <alignment horizontal="left"/>
    </xf>
    <xf numFmtId="172" fontId="235" fillId="43" borderId="88" xfId="4" applyNumberFormat="1" applyFont="1" applyFill="1" applyBorder="1" applyAlignment="1">
      <alignment horizontal="center"/>
    </xf>
    <xf numFmtId="49" fontId="244" fillId="43" borderId="57" xfId="4" quotePrefix="1" applyNumberFormat="1" applyFont="1" applyFill="1" applyBorder="1" applyAlignment="1">
      <alignment horizontal="center"/>
    </xf>
    <xf numFmtId="49" fontId="239" fillId="43" borderId="54" xfId="4" quotePrefix="1" applyNumberFormat="1" applyFont="1" applyFill="1" applyBorder="1" applyAlignment="1">
      <alignment horizontal="center"/>
    </xf>
    <xf numFmtId="49" fontId="230" fillId="43" borderId="54" xfId="4" quotePrefix="1" applyNumberFormat="1" applyFont="1" applyFill="1" applyBorder="1" applyAlignment="1">
      <alignment horizontal="center"/>
    </xf>
    <xf numFmtId="49" fontId="239" fillId="43" borderId="167" xfId="4" quotePrefix="1" applyNumberFormat="1" applyFont="1" applyFill="1" applyBorder="1" applyAlignment="1">
      <alignment horizontal="center"/>
    </xf>
    <xf numFmtId="49" fontId="230" fillId="43" borderId="120" xfId="4" quotePrefix="1" applyNumberFormat="1" applyFont="1" applyFill="1" applyBorder="1" applyAlignment="1">
      <alignment horizontal="center"/>
    </xf>
    <xf numFmtId="49" fontId="239" fillId="43" borderId="57" xfId="4" quotePrefix="1" applyNumberFormat="1" applyFont="1" applyFill="1" applyBorder="1" applyAlignment="1">
      <alignment horizontal="center"/>
    </xf>
    <xf numFmtId="49" fontId="232" fillId="43" borderId="55" xfId="4" quotePrefix="1" applyNumberFormat="1" applyFont="1" applyFill="1" applyBorder="1" applyAlignment="1">
      <alignment horizontal="center"/>
    </xf>
    <xf numFmtId="49" fontId="227" fillId="15" borderId="4" xfId="4" applyNumberFormat="1" applyFont="1" applyFill="1" applyBorder="1" applyAlignment="1" applyProtection="1">
      <alignment horizontal="center" vertical="center" wrapText="1"/>
    </xf>
    <xf numFmtId="0" fontId="152" fillId="17" borderId="14" xfId="0" applyFont="1" applyFill="1" applyBorder="1" applyAlignment="1" applyProtection="1">
      <alignment horizontal="center" vertical="center" wrapText="1"/>
    </xf>
    <xf numFmtId="0" fontId="152" fillId="17" borderId="15" xfId="0" applyFont="1" applyFill="1" applyBorder="1" applyAlignment="1" applyProtection="1">
      <alignment horizontal="center" vertical="center" wrapText="1"/>
    </xf>
    <xf numFmtId="0" fontId="152" fillId="17" borderId="13" xfId="0" applyFont="1" applyFill="1" applyBorder="1" applyAlignment="1" applyProtection="1">
      <alignment horizontal="center" vertical="center" wrapText="1"/>
    </xf>
    <xf numFmtId="0" fontId="196" fillId="15" borderId="0" xfId="4" applyFont="1" applyFill="1" applyAlignment="1">
      <alignment horizontal="center" vertical="center"/>
    </xf>
    <xf numFmtId="0" fontId="139" fillId="15" borderId="0" xfId="0" quotePrefix="1" applyFont="1" applyFill="1" applyAlignment="1">
      <alignment vertical="center"/>
    </xf>
    <xf numFmtId="0" fontId="147" fillId="48" borderId="0" xfId="6" applyFill="1"/>
    <xf numFmtId="0" fontId="147" fillId="48" borderId="0" xfId="6" applyFill="1" applyAlignment="1"/>
    <xf numFmtId="0" fontId="147" fillId="17" borderId="0" xfId="6" applyFill="1"/>
    <xf numFmtId="0" fontId="147" fillId="17" borderId="0" xfId="6" applyFill="1" applyAlignment="1"/>
    <xf numFmtId="174" fontId="156" fillId="49" borderId="22" xfId="4" applyNumberFormat="1" applyFont="1" applyFill="1" applyBorder="1" applyAlignment="1" applyProtection="1">
      <alignment horizontal="center" vertical="center"/>
    </xf>
    <xf numFmtId="174" fontId="156" fillId="30" borderId="88" xfId="4" applyNumberFormat="1" applyFont="1" applyFill="1" applyBorder="1" applyAlignment="1" applyProtection="1">
      <alignment horizontal="center" vertical="center"/>
    </xf>
    <xf numFmtId="174" fontId="156" fillId="30" borderId="8" xfId="4" applyNumberFormat="1" applyFont="1" applyFill="1" applyBorder="1" applyAlignment="1" applyProtection="1">
      <alignment horizontal="center" vertical="center"/>
    </xf>
    <xf numFmtId="174" fontId="156" fillId="30" borderId="4" xfId="4" applyNumberFormat="1" applyFont="1" applyFill="1" applyBorder="1" applyAlignment="1" applyProtection="1">
      <alignment horizontal="center" vertical="center"/>
    </xf>
    <xf numFmtId="174" fontId="156" fillId="26" borderId="88" xfId="4" applyNumberFormat="1" applyFont="1" applyFill="1" applyBorder="1" applyAlignment="1" applyProtection="1">
      <alignment horizontal="center" vertical="center"/>
    </xf>
    <xf numFmtId="174" fontId="156" fillId="26" borderId="8" xfId="4" applyNumberFormat="1" applyFont="1" applyFill="1" applyBorder="1" applyAlignment="1" applyProtection="1">
      <alignment horizontal="center" vertical="center"/>
    </xf>
    <xf numFmtId="174" fontId="156" fillId="26" borderId="4" xfId="4" applyNumberFormat="1" applyFont="1" applyFill="1" applyBorder="1" applyAlignment="1" applyProtection="1">
      <alignment horizontal="center" vertical="center"/>
    </xf>
    <xf numFmtId="174" fontId="156" fillId="21" borderId="115" xfId="4" applyNumberFormat="1" applyFont="1" applyFill="1" applyBorder="1" applyAlignment="1" applyProtection="1">
      <alignment horizontal="center" vertical="center"/>
    </xf>
    <xf numFmtId="174" fontId="156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74" fontId="156" fillId="21" borderId="14" xfId="4" applyNumberFormat="1" applyFont="1" applyFill="1" applyBorder="1" applyAlignment="1" applyProtection="1">
      <alignment horizontal="center" vertical="center"/>
    </xf>
    <xf numFmtId="174" fontId="156" fillId="21" borderId="83" xfId="4" applyNumberFormat="1" applyFont="1" applyFill="1" applyBorder="1" applyAlignment="1" applyProtection="1">
      <alignment horizontal="center" vertical="center"/>
    </xf>
    <xf numFmtId="174" fontId="156" fillId="21" borderId="168" xfId="4" applyNumberFormat="1" applyFont="1" applyFill="1" applyBorder="1" applyAlignment="1" applyProtection="1">
      <alignment horizontal="center" vertical="center"/>
    </xf>
    <xf numFmtId="174" fontId="156" fillId="31" borderId="171" xfId="4" applyNumberFormat="1" applyFont="1" applyFill="1" applyBorder="1" applyAlignment="1" applyProtection="1">
      <alignment horizontal="center" vertical="center"/>
    </xf>
    <xf numFmtId="174" fontId="156" fillId="49" borderId="172" xfId="4" applyNumberFormat="1" applyFont="1" applyFill="1" applyBorder="1" applyAlignment="1" applyProtection="1">
      <alignment horizontal="center" vertical="center"/>
    </xf>
    <xf numFmtId="174" fontId="156" fillId="49" borderId="173" xfId="4" applyNumberFormat="1" applyFont="1" applyFill="1" applyBorder="1" applyAlignment="1" applyProtection="1">
      <alignment horizontal="center" vertical="center"/>
    </xf>
    <xf numFmtId="174" fontId="156" fillId="31" borderId="174" xfId="4" applyNumberFormat="1" applyFont="1" applyFill="1" applyBorder="1" applyAlignment="1" applyProtection="1">
      <alignment horizontal="center" vertical="center"/>
    </xf>
    <xf numFmtId="174" fontId="156" fillId="31" borderId="162" xfId="4" applyNumberFormat="1" applyFont="1" applyFill="1" applyBorder="1" applyAlignment="1" applyProtection="1">
      <alignment horizontal="center" vertical="center"/>
    </xf>
    <xf numFmtId="168" fontId="245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3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4" fillId="15" borderId="73" xfId="0" quotePrefix="1" applyFont="1" applyFill="1" applyBorder="1" applyAlignment="1" applyProtection="1">
      <alignment horizontal="left"/>
    </xf>
    <xf numFmtId="0" fontId="32" fillId="15" borderId="53" xfId="0" quotePrefix="1" applyFont="1" applyFill="1" applyBorder="1" applyAlignment="1" applyProtection="1">
      <alignment horizontal="left"/>
    </xf>
    <xf numFmtId="3" fontId="32" fillId="15" borderId="21" xfId="0" applyNumberFormat="1" applyFont="1" applyFill="1" applyBorder="1" applyAlignment="1" applyProtection="1"/>
    <xf numFmtId="0" fontId="32" fillId="24" borderId="55" xfId="0" quotePrefix="1" applyFont="1" applyFill="1" applyBorder="1" applyAlignment="1" applyProtection="1">
      <alignment horizontal="left"/>
    </xf>
    <xf numFmtId="0" fontId="32" fillId="24" borderId="55" xfId="0" applyFont="1" applyFill="1" applyBorder="1" applyAlignment="1" applyProtection="1">
      <alignment horizontal="left"/>
    </xf>
    <xf numFmtId="3" fontId="32" fillId="24" borderId="55" xfId="0" applyNumberFormat="1" applyFont="1" applyFill="1" applyBorder="1" applyAlignment="1" applyProtection="1"/>
    <xf numFmtId="3" fontId="32" fillId="24" borderId="24" xfId="0" applyNumberFormat="1" applyFont="1" applyFill="1" applyBorder="1" applyAlignment="1" applyProtection="1"/>
    <xf numFmtId="3" fontId="32" fillId="24" borderId="22" xfId="0" applyNumberFormat="1" applyFont="1" applyFill="1" applyBorder="1" applyAlignment="1" applyProtection="1"/>
    <xf numFmtId="3" fontId="32" fillId="24" borderId="25" xfId="0" applyNumberFormat="1" applyFont="1" applyFill="1" applyBorder="1" applyAlignment="1" applyProtection="1"/>
    <xf numFmtId="3" fontId="89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/>
    <xf numFmtId="38" fontId="246" fillId="21" borderId="38" xfId="17" applyNumberFormat="1" applyFont="1" applyFill="1" applyBorder="1" applyAlignment="1" applyProtection="1"/>
    <xf numFmtId="38" fontId="246" fillId="21" borderId="138" xfId="17" applyNumberFormat="1" applyFont="1" applyFill="1" applyBorder="1" applyAlignment="1" applyProtection="1"/>
    <xf numFmtId="180" fontId="247" fillId="21" borderId="57" xfId="7" applyNumberFormat="1" applyFont="1" applyFill="1" applyBorder="1" applyAlignment="1" applyProtection="1"/>
    <xf numFmtId="180" fontId="248" fillId="21" borderId="57" xfId="7" applyNumberFormat="1" applyFont="1" applyFill="1" applyBorder="1" applyAlignment="1" applyProtection="1"/>
    <xf numFmtId="180" fontId="248" fillId="21" borderId="136" xfId="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>
      <alignment horizontal="center"/>
    </xf>
    <xf numFmtId="38" fontId="246" fillId="21" borderId="38" xfId="17" applyNumberFormat="1" applyFont="1" applyFill="1" applyBorder="1" applyAlignment="1" applyProtection="1">
      <alignment horizontal="center"/>
    </xf>
    <xf numFmtId="38" fontId="246" fillId="21" borderId="138" xfId="17" applyNumberFormat="1" applyFont="1" applyFill="1" applyBorder="1" applyAlignment="1" applyProtection="1">
      <alignment horizontal="center"/>
    </xf>
    <xf numFmtId="174" fontId="156" fillId="17" borderId="4" xfId="4" applyNumberFormat="1" applyFont="1" applyFill="1" applyBorder="1" applyAlignment="1" applyProtection="1">
      <alignment horizontal="center" vertical="center"/>
    </xf>
    <xf numFmtId="174" fontId="156" fillId="21" borderId="51" xfId="4" applyNumberFormat="1" applyFont="1" applyFill="1" applyBorder="1" applyAlignment="1" applyProtection="1">
      <alignment horizontal="center" vertical="center"/>
    </xf>
    <xf numFmtId="174" fontId="156" fillId="21" borderId="175" xfId="4" applyNumberFormat="1" applyFont="1" applyFill="1" applyBorder="1" applyAlignment="1" applyProtection="1">
      <alignment horizontal="center" vertical="center"/>
    </xf>
    <xf numFmtId="174" fontId="156" fillId="31" borderId="102" xfId="4" applyNumberFormat="1" applyFont="1" applyFill="1" applyBorder="1" applyAlignment="1" applyProtection="1">
      <alignment horizontal="center" vertical="center"/>
    </xf>
    <xf numFmtId="174" fontId="156" fillId="31" borderId="137" xfId="4" applyNumberFormat="1" applyFont="1" applyFill="1" applyBorder="1" applyAlignment="1" applyProtection="1">
      <alignment horizontal="center" vertical="center"/>
    </xf>
    <xf numFmtId="174" fontId="156" fillId="31" borderId="24" xfId="4" applyNumberFormat="1" applyFont="1" applyFill="1" applyBorder="1" applyAlignment="1" applyProtection="1">
      <alignment horizontal="center" vertical="center"/>
    </xf>
    <xf numFmtId="174" fontId="156" fillId="31" borderId="20" xfId="4" applyNumberFormat="1" applyFont="1" applyFill="1" applyBorder="1" applyAlignment="1" applyProtection="1">
      <alignment horizontal="center" vertical="center"/>
    </xf>
    <xf numFmtId="174" fontId="156" fillId="31" borderId="169" xfId="4" applyNumberFormat="1" applyFont="1" applyFill="1" applyBorder="1" applyAlignment="1" applyProtection="1">
      <alignment horizontal="center" vertical="center"/>
    </xf>
    <xf numFmtId="174" fontId="156" fillId="31" borderId="168" xfId="4" applyNumberFormat="1" applyFont="1" applyFill="1" applyBorder="1" applyAlignment="1" applyProtection="1">
      <alignment horizontal="center" vertical="center"/>
    </xf>
    <xf numFmtId="174" fontId="156" fillId="21" borderId="176" xfId="4" applyNumberFormat="1" applyFont="1" applyFill="1" applyBorder="1" applyAlignment="1" applyProtection="1">
      <alignment horizontal="center" vertical="center"/>
    </xf>
    <xf numFmtId="174" fontId="156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74" fontId="156" fillId="21" borderId="179" xfId="4" applyNumberFormat="1" applyFont="1" applyFill="1" applyBorder="1" applyAlignment="1" applyProtection="1">
      <alignment horizontal="center" vertical="center"/>
    </xf>
    <xf numFmtId="174" fontId="156" fillId="24" borderId="4" xfId="4" applyNumberFormat="1" applyFont="1" applyFill="1" applyBorder="1" applyAlignment="1" applyProtection="1">
      <alignment horizontal="center" vertical="center"/>
    </xf>
    <xf numFmtId="3" fontId="181" fillId="26" borderId="88" xfId="4" applyNumberFormat="1" applyFont="1" applyFill="1" applyBorder="1" applyAlignment="1" applyProtection="1">
      <alignment vertical="center"/>
    </xf>
    <xf numFmtId="174" fontId="156" fillId="21" borderId="180" xfId="4" applyNumberFormat="1" applyFont="1" applyFill="1" applyBorder="1" applyAlignment="1" applyProtection="1">
      <alignment horizontal="center" vertical="center"/>
    </xf>
    <xf numFmtId="3" fontId="12" fillId="15" borderId="8" xfId="4" applyNumberFormat="1" applyFont="1" applyFill="1" applyBorder="1" applyAlignment="1" applyProtection="1">
      <alignment horizontal="right" vertical="center"/>
      <protection locked="0"/>
    </xf>
    <xf numFmtId="3" fontId="181" fillId="26" borderId="4" xfId="4" applyNumberFormat="1" applyFont="1" applyFill="1" applyBorder="1" applyAlignment="1" applyProtection="1">
      <alignment vertical="center"/>
      <protection locked="0"/>
    </xf>
    <xf numFmtId="174" fontId="156" fillId="31" borderId="61" xfId="4" applyNumberFormat="1" applyFont="1" applyFill="1" applyBorder="1" applyAlignment="1" applyProtection="1">
      <alignment horizontal="center" vertical="center"/>
    </xf>
    <xf numFmtId="174" fontId="156" fillId="31" borderId="180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177" fontId="206" fillId="17" borderId="0" xfId="7" applyNumberFormat="1" applyFont="1" applyFill="1" applyBorder="1" applyAlignment="1" applyProtection="1">
      <alignment horizontal="center"/>
    </xf>
    <xf numFmtId="0" fontId="197" fillId="15" borderId="100" xfId="4" quotePrefix="1" applyFont="1" applyFill="1" applyBorder="1" applyAlignment="1" applyProtection="1">
      <alignment horizontal="center" vertical="center"/>
    </xf>
    <xf numFmtId="0" fontId="197" fillId="15" borderId="16" xfId="4" quotePrefix="1" applyFont="1" applyFill="1" applyBorder="1" applyAlignment="1" applyProtection="1">
      <alignment horizontal="center" vertical="center"/>
    </xf>
    <xf numFmtId="0" fontId="197" fillId="15" borderId="4" xfId="4" quotePrefix="1" applyFont="1" applyFill="1" applyBorder="1" applyAlignment="1" applyProtection="1">
      <alignment horizontal="center" vertical="center"/>
    </xf>
    <xf numFmtId="172" fontId="145" fillId="15" borderId="100" xfId="2" applyNumberFormat="1" applyFill="1" applyBorder="1" applyAlignment="1" applyProtection="1">
      <alignment horizontal="center" vertical="center"/>
    </xf>
    <xf numFmtId="172" fontId="204" fillId="15" borderId="4" xfId="4" applyNumberFormat="1" applyFont="1" applyFill="1" applyBorder="1" applyAlignment="1" applyProtection="1">
      <alignment horizontal="center" vertical="center"/>
    </xf>
    <xf numFmtId="3" fontId="145" fillId="15" borderId="100" xfId="2" applyNumberFormat="1" applyFill="1" applyBorder="1" applyAlignment="1" applyProtection="1">
      <alignment horizontal="center"/>
    </xf>
    <xf numFmtId="0" fontId="204" fillId="15" borderId="16" xfId="16" applyFont="1" applyFill="1" applyBorder="1" applyAlignment="1" applyProtection="1">
      <alignment horizontal="center"/>
    </xf>
    <xf numFmtId="0" fontId="204" fillId="15" borderId="4" xfId="16" applyFont="1" applyFill="1" applyBorder="1" applyAlignment="1" applyProtection="1">
      <alignment horizontal="center"/>
    </xf>
    <xf numFmtId="1" fontId="162" fillId="24" borderId="100" xfId="4" applyNumberFormat="1" applyFont="1" applyFill="1" applyBorder="1" applyAlignment="1" applyProtection="1">
      <alignment horizontal="center" vertical="center"/>
    </xf>
    <xf numFmtId="1" fontId="162" fillId="24" borderId="4" xfId="4" applyNumberFormat="1" applyFont="1" applyFill="1" applyBorder="1" applyAlignment="1" applyProtection="1">
      <alignment horizontal="center" vertical="center"/>
    </xf>
    <xf numFmtId="0" fontId="250" fillId="17" borderId="0" xfId="7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85" fillId="19" borderId="5" xfId="4" applyFont="1" applyFill="1" applyBorder="1" applyAlignment="1" applyProtection="1">
      <alignment horizontal="center" vertical="center"/>
    </xf>
    <xf numFmtId="0" fontId="85" fillId="19" borderId="6" xfId="4" applyFont="1" applyFill="1" applyBorder="1" applyAlignment="1" applyProtection="1">
      <alignment horizontal="center" vertical="center"/>
    </xf>
    <xf numFmtId="0" fontId="85" fillId="19" borderId="7" xfId="4" applyFont="1" applyFill="1" applyBorder="1" applyAlignment="1" applyProtection="1">
      <alignment horizontal="center" vertical="center"/>
    </xf>
    <xf numFmtId="0" fontId="85" fillId="15" borderId="31" xfId="7" applyFont="1" applyFill="1" applyBorder="1" applyAlignment="1" applyProtection="1">
      <alignment horizontal="center" vertical="center" wrapText="1"/>
    </xf>
    <xf numFmtId="0" fontId="85" fillId="15" borderId="16" xfId="7" applyFont="1" applyFill="1" applyBorder="1" applyAlignment="1" applyProtection="1">
      <alignment horizontal="center" vertical="center" wrapText="1"/>
    </xf>
    <xf numFmtId="0" fontId="85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center"/>
    </xf>
    <xf numFmtId="0" fontId="54" fillId="19" borderId="142" xfId="7" applyFont="1" applyFill="1" applyBorder="1" applyAlignment="1" applyProtection="1">
      <alignment horizontal="center"/>
    </xf>
    <xf numFmtId="0" fontId="54" fillId="19" borderId="143" xfId="7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center"/>
    </xf>
    <xf numFmtId="0" fontId="54" fillId="39" borderId="142" xfId="7" quotePrefix="1" applyFont="1" applyFill="1" applyBorder="1" applyAlignment="1" applyProtection="1">
      <alignment horizontal="center"/>
    </xf>
    <xf numFmtId="0" fontId="54" fillId="39" borderId="143" xfId="7" quotePrefix="1" applyFont="1" applyFill="1" applyBorder="1" applyAlignment="1" applyProtection="1">
      <alignment horizontal="center"/>
    </xf>
    <xf numFmtId="0" fontId="54" fillId="26" borderId="141" xfId="7" applyFont="1" applyFill="1" applyBorder="1" applyAlignment="1" applyProtection="1">
      <alignment horizontal="center"/>
    </xf>
    <xf numFmtId="0" fontId="54" fillId="26" borderId="142" xfId="7" applyFont="1" applyFill="1" applyBorder="1" applyAlignment="1" applyProtection="1">
      <alignment horizontal="center"/>
    </xf>
    <xf numFmtId="0" fontId="54" fillId="26" borderId="143" xfId="7" applyFont="1" applyFill="1" applyBorder="1" applyAlignment="1" applyProtection="1">
      <alignment horizontal="center"/>
    </xf>
    <xf numFmtId="0" fontId="249" fillId="15" borderId="17" xfId="8" applyFont="1" applyFill="1" applyBorder="1" applyAlignment="1" applyProtection="1">
      <alignment horizontal="center"/>
    </xf>
    <xf numFmtId="0" fontId="249" fillId="15" borderId="0" xfId="8" applyFont="1" applyFill="1" applyBorder="1" applyAlignment="1" applyProtection="1">
      <alignment horizontal="center"/>
    </xf>
    <xf numFmtId="0" fontId="249" fillId="15" borderId="2" xfId="8" applyFont="1" applyFill="1" applyBorder="1" applyAlignment="1" applyProtection="1">
      <alignment horizontal="center"/>
    </xf>
    <xf numFmtId="38" fontId="75" fillId="15" borderId="132" xfId="17" applyNumberFormat="1" applyFont="1" applyFill="1" applyBorder="1" applyAlignment="1" applyProtection="1">
      <alignment horizontal="center"/>
    </xf>
    <xf numFmtId="38" fontId="75" fillId="15" borderId="99" xfId="17" applyNumberFormat="1" applyFont="1" applyFill="1" applyBorder="1" applyAlignment="1" applyProtection="1">
      <alignment horizontal="center"/>
    </xf>
    <xf numFmtId="38" fontId="75" fillId="15" borderId="133" xfId="17" applyNumberFormat="1" applyFont="1" applyFill="1" applyBorder="1" applyAlignment="1" applyProtection="1">
      <alignment horizontal="center"/>
    </xf>
    <xf numFmtId="38" fontId="29" fillId="15" borderId="113" xfId="17" applyNumberFormat="1" applyFont="1" applyFill="1" applyBorder="1" applyAlignment="1" applyProtection="1">
      <alignment horizontal="center"/>
    </xf>
    <xf numFmtId="38" fontId="29" fillId="15" borderId="32" xfId="17" applyNumberFormat="1" applyFont="1" applyFill="1" applyBorder="1" applyAlignment="1" applyProtection="1">
      <alignment horizontal="center"/>
    </xf>
    <xf numFmtId="38" fontId="29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170" fillId="40" borderId="113" xfId="17" applyNumberFormat="1" applyFont="1" applyFill="1" applyBorder="1" applyAlignment="1" applyProtection="1">
      <alignment horizontal="center"/>
    </xf>
    <xf numFmtId="38" fontId="170" fillId="40" borderId="32" xfId="17" applyNumberFormat="1" applyFont="1" applyFill="1" applyBorder="1" applyAlignment="1" applyProtection="1">
      <alignment horizontal="center"/>
    </xf>
    <xf numFmtId="38" fontId="170" fillId="40" borderId="39" xfId="17" applyNumberFormat="1" applyFont="1" applyFill="1" applyBorder="1" applyAlignment="1" applyProtection="1">
      <alignment horizontal="center"/>
    </xf>
    <xf numFmtId="0" fontId="54" fillId="15" borderId="104" xfId="7" applyFont="1" applyFill="1" applyBorder="1" applyAlignment="1" applyProtection="1">
      <alignment horizontal="center"/>
    </xf>
    <xf numFmtId="0" fontId="54" fillId="15" borderId="108" xfId="7" applyFont="1" applyFill="1" applyBorder="1" applyAlignment="1" applyProtection="1">
      <alignment horizontal="center"/>
    </xf>
    <xf numFmtId="0" fontId="54" fillId="15" borderId="105" xfId="7" applyFont="1" applyFill="1" applyBorder="1" applyAlignment="1" applyProtection="1">
      <alignment horizontal="center"/>
    </xf>
    <xf numFmtId="0" fontId="249" fillId="35" borderId="94" xfId="8" applyFont="1" applyFill="1" applyBorder="1" applyAlignment="1" applyProtection="1">
      <alignment horizontal="center"/>
    </xf>
    <xf numFmtId="1" fontId="54" fillId="17" borderId="99" xfId="7" applyNumberFormat="1" applyFont="1" applyFill="1" applyBorder="1" applyAlignment="1" applyProtection="1">
      <alignment horizontal="center"/>
    </xf>
    <xf numFmtId="0" fontId="54" fillId="17" borderId="99" xfId="7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87" fillId="19" borderId="117" xfId="4" applyFont="1" applyFill="1" applyBorder="1" applyAlignment="1" applyProtection="1">
      <alignment horizontal="center" vertical="center" wrapText="1"/>
    </xf>
    <xf numFmtId="0" fontId="87" fillId="19" borderId="10" xfId="4" applyFont="1" applyFill="1" applyBorder="1" applyAlignment="1" applyProtection="1">
      <alignment horizontal="center" vertical="center" wrapText="1"/>
    </xf>
    <xf numFmtId="0" fontId="149" fillId="19" borderId="117" xfId="0" applyFont="1" applyFill="1" applyBorder="1" applyAlignment="1" applyProtection="1">
      <alignment horizontal="center" vertical="center" wrapText="1"/>
    </xf>
    <xf numFmtId="0" fontId="149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0" fontId="52" fillId="51" borderId="5" xfId="4" applyFont="1" applyFill="1" applyBorder="1" applyAlignment="1" applyProtection="1">
      <alignment horizontal="center" vertical="center"/>
    </xf>
    <xf numFmtId="0" fontId="52" fillId="51" borderId="6" xfId="4" applyFont="1" applyFill="1" applyBorder="1" applyAlignment="1" applyProtection="1">
      <alignment horizontal="center" vertical="center"/>
    </xf>
    <xf numFmtId="0" fontId="52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25" fillId="19" borderId="5" xfId="4" applyFont="1" applyFill="1" applyBorder="1" applyAlignment="1" applyProtection="1">
      <alignment horizontal="center" vertical="center"/>
    </xf>
    <xf numFmtId="0" fontId="225" fillId="19" borderId="6" xfId="4" applyFont="1" applyFill="1" applyBorder="1" applyAlignment="1" applyProtection="1">
      <alignment horizontal="center" vertical="center"/>
    </xf>
    <xf numFmtId="0" fontId="225" fillId="19" borderId="7" xfId="4" applyFont="1" applyFill="1" applyBorder="1" applyAlignment="1" applyProtection="1">
      <alignment horizontal="center" vertical="center"/>
    </xf>
    <xf numFmtId="0" fontId="163" fillId="23" borderId="5" xfId="0" applyFont="1" applyFill="1" applyBorder="1" applyAlignment="1" applyProtection="1">
      <alignment horizontal="center" vertical="center"/>
    </xf>
    <xf numFmtId="0" fontId="163" fillId="23" borderId="6" xfId="0" applyFont="1" applyFill="1" applyBorder="1" applyAlignment="1" applyProtection="1">
      <alignment horizontal="center" vertical="center"/>
    </xf>
    <xf numFmtId="0" fontId="163" fillId="23" borderId="7" xfId="0" applyFont="1" applyFill="1" applyBorder="1" applyAlignment="1" applyProtection="1">
      <alignment horizontal="center" vertical="center"/>
    </xf>
    <xf numFmtId="0" fontId="61" fillId="51" borderId="5" xfId="4" applyFont="1" applyFill="1" applyBorder="1" applyAlignment="1" applyProtection="1">
      <alignment horizontal="center" vertical="center"/>
    </xf>
    <xf numFmtId="0" fontId="61" fillId="51" borderId="6" xfId="4" applyFont="1" applyFill="1" applyBorder="1" applyAlignment="1" applyProtection="1">
      <alignment horizontal="center" vertical="center"/>
    </xf>
    <xf numFmtId="0" fontId="61" fillId="51" borderId="7" xfId="4" applyFont="1" applyFill="1" applyBorder="1" applyAlignment="1" applyProtection="1">
      <alignment horizontal="center" vertical="center"/>
    </xf>
    <xf numFmtId="0" fontId="165" fillId="24" borderId="16" xfId="12" applyFont="1" applyFill="1" applyBorder="1" applyAlignment="1" applyProtection="1">
      <alignment vertical="center" wrapText="1"/>
    </xf>
    <xf numFmtId="0" fontId="165" fillId="24" borderId="88" xfId="12" applyFont="1" applyFill="1" applyBorder="1" applyAlignment="1" applyProtection="1">
      <alignment vertical="center" wrapText="1"/>
    </xf>
    <xf numFmtId="0" fontId="159" fillId="24" borderId="100" xfId="4" applyFont="1" applyFill="1" applyBorder="1" applyAlignment="1" applyProtection="1">
      <alignment horizontal="center" vertical="center" wrapText="1"/>
    </xf>
    <xf numFmtId="0" fontId="159" fillId="24" borderId="16" xfId="4" applyFont="1" applyFill="1" applyBorder="1" applyAlignment="1" applyProtection="1">
      <alignment horizontal="center" vertical="center" wrapText="1"/>
    </xf>
    <xf numFmtId="0" fontId="159" fillId="24" borderId="4" xfId="4" applyFont="1" applyFill="1" applyBorder="1" applyAlignment="1" applyProtection="1">
      <alignment horizontal="center" vertical="center" wrapText="1"/>
    </xf>
    <xf numFmtId="0" fontId="207" fillId="17" borderId="100" xfId="4" applyFont="1" applyFill="1" applyBorder="1" applyAlignment="1" applyProtection="1">
      <alignment vertical="center" wrapText="1"/>
    </xf>
    <xf numFmtId="0" fontId="207" fillId="17" borderId="16" xfId="4" applyFont="1" applyFill="1" applyBorder="1" applyAlignment="1" applyProtection="1">
      <alignment vertical="center" wrapText="1"/>
    </xf>
    <xf numFmtId="0" fontId="207" fillId="17" borderId="4" xfId="4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58" fillId="8" borderId="16" xfId="12" quotePrefix="1" applyFont="1" applyFill="1" applyBorder="1" applyAlignment="1" applyProtection="1">
      <alignment horizontal="left" vertical="center"/>
    </xf>
    <xf numFmtId="0" fontId="58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59" fillId="24" borderId="100" xfId="4" applyFont="1" applyFill="1" applyBorder="1" applyAlignment="1" applyProtection="1">
      <alignment horizontal="center" vertical="center" wrapText="1"/>
      <protection locked="0"/>
    </xf>
    <xf numFmtId="0" fontId="159" fillId="24" borderId="16" xfId="4" applyFont="1" applyFill="1" applyBorder="1" applyAlignment="1" applyProtection="1">
      <alignment horizontal="center" vertical="center" wrapText="1"/>
      <protection locked="0"/>
    </xf>
    <xf numFmtId="0" fontId="159" fillId="24" borderId="4" xfId="4" applyFont="1" applyFill="1" applyBorder="1" applyAlignment="1" applyProtection="1">
      <alignment horizontal="center" vertical="center" wrapText="1"/>
      <protection locked="0"/>
    </xf>
    <xf numFmtId="0" fontId="165" fillId="24" borderId="16" xfId="12" quotePrefix="1" applyFont="1" applyFill="1" applyBorder="1" applyAlignment="1" applyProtection="1">
      <alignment horizontal="left" vertical="center" wrapText="1"/>
    </xf>
    <xf numFmtId="0" fontId="165" fillId="24" borderId="88" xfId="12" quotePrefix="1" applyFont="1" applyFill="1" applyBorder="1" applyAlignment="1" applyProtection="1">
      <alignment horizontal="left" vertical="center" wrapText="1"/>
    </xf>
    <xf numFmtId="0" fontId="165" fillId="24" borderId="16" xfId="12" applyFont="1" applyFill="1" applyBorder="1" applyAlignment="1" applyProtection="1">
      <alignment horizontal="left" vertical="center"/>
    </xf>
    <xf numFmtId="0" fontId="165" fillId="24" borderId="88" xfId="12" applyFont="1" applyFill="1" applyBorder="1" applyAlignment="1" applyProtection="1">
      <alignment horizontal="left" vertical="center"/>
    </xf>
    <xf numFmtId="0" fontId="165" fillId="24" borderId="16" xfId="4" applyFont="1" applyFill="1" applyBorder="1" applyAlignment="1" applyProtection="1">
      <alignment horizontal="left" vertical="center"/>
    </xf>
    <xf numFmtId="0" fontId="165" fillId="24" borderId="88" xfId="4" applyFont="1" applyFill="1" applyBorder="1" applyAlignment="1" applyProtection="1">
      <alignment horizontal="left" vertical="center"/>
    </xf>
    <xf numFmtId="0" fontId="165" fillId="24" borderId="16" xfId="12" quotePrefix="1" applyFont="1" applyFill="1" applyBorder="1" applyAlignment="1" applyProtection="1">
      <alignment horizontal="left" vertical="center"/>
    </xf>
    <xf numFmtId="0" fontId="165" fillId="24" borderId="88" xfId="12" quotePrefix="1" applyFont="1" applyFill="1" applyBorder="1" applyAlignment="1" applyProtection="1">
      <alignment horizontal="left" vertical="center"/>
    </xf>
    <xf numFmtId="0" fontId="165" fillId="24" borderId="16" xfId="4" applyFont="1" applyFill="1" applyBorder="1" applyAlignment="1" applyProtection="1">
      <alignment vertical="center" wrapText="1"/>
    </xf>
    <xf numFmtId="0" fontId="165" fillId="24" borderId="88" xfId="4" applyFont="1" applyFill="1" applyBorder="1" applyAlignment="1" applyProtection="1">
      <alignment vertical="center" wrapText="1"/>
    </xf>
    <xf numFmtId="0" fontId="165" fillId="24" borderId="16" xfId="4" applyFont="1" applyFill="1" applyBorder="1" applyAlignment="1" applyProtection="1">
      <alignment wrapText="1"/>
    </xf>
    <xf numFmtId="0" fontId="165" fillId="24" borderId="88" xfId="4" applyFont="1" applyFill="1" applyBorder="1" applyAlignment="1" applyProtection="1">
      <alignment wrapText="1"/>
    </xf>
    <xf numFmtId="0" fontId="165" fillId="17" borderId="100" xfId="4" applyFont="1" applyFill="1" applyBorder="1" applyAlignment="1" applyProtection="1">
      <alignment horizontal="left" vertical="center"/>
    </xf>
    <xf numFmtId="0" fontId="165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165" fillId="24" borderId="16" xfId="4" applyFont="1" applyFill="1" applyBorder="1" applyAlignment="1" applyProtection="1">
      <alignment horizontal="left"/>
    </xf>
    <xf numFmtId="0" fontId="165" fillId="24" borderId="88" xfId="4" applyFont="1" applyFill="1" applyBorder="1" applyAlignment="1" applyProtection="1">
      <alignment horizontal="left"/>
    </xf>
    <xf numFmtId="0" fontId="190" fillId="30" borderId="16" xfId="4" applyFont="1" applyFill="1" applyBorder="1" applyAlignment="1">
      <alignment vertical="center" wrapText="1"/>
    </xf>
    <xf numFmtId="0" fontId="254" fillId="30" borderId="16" xfId="4" applyFont="1" applyFill="1" applyBorder="1" applyAlignment="1">
      <alignment vertical="center" wrapText="1"/>
    </xf>
    <xf numFmtId="0" fontId="180" fillId="26" borderId="16" xfId="12" quotePrefix="1" applyFont="1" applyFill="1" applyBorder="1" applyAlignment="1">
      <alignment horizontal="left" vertical="center" wrapText="1"/>
    </xf>
    <xf numFmtId="0" fontId="251" fillId="26" borderId="16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165" fontId="3" fillId="7" borderId="0" xfId="4" applyNumberFormat="1" applyFont="1" applyFill="1" applyBorder="1" applyAlignment="1">
      <alignment horizontal="left" wrapText="1"/>
    </xf>
    <xf numFmtId="0" fontId="180" fillId="26" borderId="16" xfId="12" quotePrefix="1" applyFont="1" applyFill="1" applyBorder="1" applyAlignment="1" applyProtection="1">
      <alignment horizontal="left" vertical="center" wrapText="1"/>
    </xf>
    <xf numFmtId="0" fontId="251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0" fillId="30" borderId="12" xfId="12" applyFont="1" applyFill="1" applyBorder="1" applyAlignment="1">
      <alignment vertical="center" wrapText="1"/>
    </xf>
    <xf numFmtId="0" fontId="190" fillId="30" borderId="16" xfId="12" applyFont="1" applyFill="1" applyBorder="1" applyAlignment="1">
      <alignment horizontal="left" vertical="center"/>
    </xf>
    <xf numFmtId="0" fontId="190" fillId="30" borderId="88" xfId="12" applyFont="1" applyFill="1" applyBorder="1" applyAlignment="1">
      <alignment horizontal="left" vertical="center"/>
    </xf>
    <xf numFmtId="0" fontId="190" fillId="30" borderId="16" xfId="12" applyFont="1" applyFill="1" applyBorder="1" applyAlignment="1">
      <alignment horizontal="left" vertical="center" wrapText="1"/>
    </xf>
    <xf numFmtId="0" fontId="253" fillId="30" borderId="16" xfId="4" applyFont="1" applyFill="1" applyBorder="1" applyAlignment="1">
      <alignment horizontal="left" vertical="center" wrapText="1"/>
    </xf>
    <xf numFmtId="0" fontId="190" fillId="30" borderId="16" xfId="12" applyFont="1" applyFill="1" applyBorder="1" applyAlignment="1">
      <alignment vertical="center" wrapText="1"/>
    </xf>
    <xf numFmtId="0" fontId="253" fillId="30" borderId="16" xfId="4" applyFont="1" applyFill="1" applyBorder="1" applyAlignment="1">
      <alignment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38" fillId="17" borderId="100" xfId="9" applyNumberFormat="1" applyFont="1" applyFill="1" applyBorder="1" applyAlignment="1" applyProtection="1">
      <alignment horizontal="center" vertical="center"/>
      <protection locked="0"/>
    </xf>
    <xf numFmtId="14" fontId="38" fillId="17" borderId="4" xfId="9" applyNumberFormat="1" applyFont="1" applyFill="1" applyBorder="1" applyAlignment="1" applyProtection="1">
      <alignment horizontal="center" vertical="center"/>
      <protection locked="0"/>
    </xf>
    <xf numFmtId="0" fontId="145" fillId="24" borderId="100" xfId="2" applyFill="1" applyBorder="1" applyAlignment="1" applyProtection="1">
      <alignment horizontal="center" vertical="center"/>
      <protection locked="0"/>
    </xf>
    <xf numFmtId="0" fontId="54" fillId="24" borderId="16" xfId="4" applyFont="1" applyFill="1" applyBorder="1" applyAlignment="1" applyProtection="1">
      <alignment horizontal="center" vertical="center"/>
      <protection locked="0"/>
    </xf>
    <xf numFmtId="0" fontId="54" fillId="24" borderId="4" xfId="4" applyFont="1" applyFill="1" applyBorder="1" applyAlignment="1" applyProtection="1">
      <alignment horizontal="center" vertical="center"/>
      <protection locked="0"/>
    </xf>
    <xf numFmtId="1" fontId="162" fillId="24" borderId="100" xfId="4" applyNumberFormat="1" applyFont="1" applyFill="1" applyBorder="1" applyAlignment="1" applyProtection="1">
      <alignment horizontal="center" vertical="center"/>
      <protection locked="0"/>
    </xf>
    <xf numFmtId="1" fontId="162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195" fillId="17" borderId="100" xfId="4" applyNumberFormat="1" applyFont="1" applyFill="1" applyBorder="1" applyAlignment="1" applyProtection="1">
      <alignment horizontal="center" vertical="center"/>
      <protection locked="0"/>
    </xf>
    <xf numFmtId="3" fontId="195" fillId="17" borderId="16" xfId="4" applyNumberFormat="1" applyFont="1" applyFill="1" applyBorder="1" applyAlignment="1" applyProtection="1">
      <alignment horizontal="center" vertical="center"/>
      <protection locked="0"/>
    </xf>
    <xf numFmtId="3" fontId="195" fillId="17" borderId="4" xfId="4" applyNumberFormat="1" applyFont="1" applyFill="1" applyBorder="1" applyAlignment="1" applyProtection="1">
      <alignment horizontal="center" vertical="center"/>
      <protection locked="0"/>
    </xf>
    <xf numFmtId="3" fontId="252" fillId="17" borderId="100" xfId="4" applyNumberFormat="1" applyFont="1" applyFill="1" applyBorder="1" applyAlignment="1" applyProtection="1">
      <alignment horizontal="center" vertical="center"/>
      <protection locked="0"/>
    </xf>
    <xf numFmtId="3" fontId="252" fillId="17" borderId="16" xfId="4" applyNumberFormat="1" applyFont="1" applyFill="1" applyBorder="1" applyAlignment="1" applyProtection="1">
      <alignment horizontal="center" vertical="center"/>
      <protection locked="0"/>
    </xf>
    <xf numFmtId="3" fontId="252" fillId="17" borderId="4" xfId="4" applyNumberFormat="1" applyFont="1" applyFill="1" applyBorder="1" applyAlignment="1" applyProtection="1">
      <alignment horizontal="center" vertical="center"/>
      <protection locked="0"/>
    </xf>
    <xf numFmtId="0" fontId="190" fillId="30" borderId="16" xfId="12" quotePrefix="1" applyFont="1" applyFill="1" applyBorder="1" applyAlignment="1">
      <alignment horizontal="left" vertical="center" wrapText="1"/>
    </xf>
    <xf numFmtId="0" fontId="190" fillId="30" borderId="16" xfId="4" applyFont="1" applyFill="1" applyBorder="1" applyAlignment="1">
      <alignment horizontal="left" vertical="center"/>
    </xf>
    <xf numFmtId="0" fontId="190" fillId="30" borderId="16" xfId="4" applyFont="1" applyFill="1" applyBorder="1" applyAlignment="1">
      <alignment horizontal="left" vertical="center" wrapText="1"/>
    </xf>
    <xf numFmtId="0" fontId="190" fillId="30" borderId="88" xfId="4" applyFont="1" applyFill="1" applyBorder="1" applyAlignment="1">
      <alignment horizontal="left" vertical="center" wrapText="1"/>
    </xf>
    <xf numFmtId="0" fontId="254" fillId="30" borderId="16" xfId="4" applyFont="1" applyFill="1" applyBorder="1" applyAlignment="1">
      <alignment horizontal="left" vertical="center" wrapText="1"/>
    </xf>
    <xf numFmtId="0" fontId="190" fillId="30" borderId="16" xfId="12" quotePrefix="1" applyFont="1" applyFill="1" applyBorder="1" applyAlignment="1">
      <alignment horizontal="left" vertical="center"/>
    </xf>
    <xf numFmtId="0" fontId="207" fillId="17" borderId="100" xfId="4" applyFont="1" applyFill="1" applyBorder="1" applyAlignment="1" applyProtection="1">
      <alignment horizontal="center" vertical="center" wrapText="1"/>
    </xf>
    <xf numFmtId="0" fontId="207" fillId="17" borderId="16" xfId="4" applyFont="1" applyFill="1" applyBorder="1" applyAlignment="1" applyProtection="1">
      <alignment horizontal="center" vertical="center" wrapText="1"/>
    </xf>
    <xf numFmtId="0" fontId="207" fillId="17" borderId="4" xfId="4" applyFont="1" applyFill="1" applyBorder="1" applyAlignment="1" applyProtection="1">
      <alignment horizontal="center" vertical="center" wrapText="1"/>
    </xf>
  </cellXfs>
  <cellStyles count="18">
    <cellStyle name="Hyperlink 2" xfId="3" xr:uid="{00000000-0005-0000-0000-000000000000}"/>
    <cellStyle name="Normal 2" xfId="4" xr:uid="{00000000-0005-0000-0000-000001000000}"/>
    <cellStyle name="Normal 3" xfId="5" xr:uid="{00000000-0005-0000-0000-000002000000}"/>
    <cellStyle name="Normal 3 2" xfId="6" xr:uid="{00000000-0005-0000-0000-000003000000}"/>
    <cellStyle name="Normal 4" xfId="7" xr:uid="{00000000-0005-0000-0000-000004000000}"/>
    <cellStyle name="Normal_B3_2013" xfId="8" xr:uid="{00000000-0005-0000-0000-000005000000}"/>
    <cellStyle name="Normal_BIN 7301,7311 and 6301" xfId="9" xr:uid="{00000000-0005-0000-0000-000006000000}"/>
    <cellStyle name="Normal_COA-2001-ZAPOVED-No-81-29012002-ANNEX" xfId="10" xr:uid="{00000000-0005-0000-0000-000007000000}"/>
    <cellStyle name="Normal_DOMV" xfId="11" xr:uid="{00000000-0005-0000-0000-000008000000}"/>
    <cellStyle name="Normal_EBK_PROJECT_2001-last" xfId="12" xr:uid="{00000000-0005-0000-0000-000009000000}"/>
    <cellStyle name="Normal_EBK-2002-draft" xfId="13" xr:uid="{00000000-0005-0000-0000-00000A000000}"/>
    <cellStyle name="Normal_MAKET" xfId="14" xr:uid="{00000000-0005-0000-0000-00000B000000}"/>
    <cellStyle name="Normal_Sheet2" xfId="15" xr:uid="{00000000-0005-0000-0000-00000C000000}"/>
    <cellStyle name="Normal_TRIAL-BALANCE-2001-MAKET" xfId="16" xr:uid="{00000000-0005-0000-0000-00000D000000}"/>
    <cellStyle name="Normal_ZADACHA" xfId="17" xr:uid="{00000000-0005-0000-0000-00000E000000}"/>
    <cellStyle name="Запетая" xfId="1" builtinId="3"/>
    <cellStyle name="Нормален" xfId="0" builtinId="0"/>
    <cellStyle name="Хипервръзка" xfId="2" builtinId="8"/>
  </cellStyles>
  <dxfs count="1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2" formatCode="0&quot; &quot;0&quot; &quot;0&quot; &quot;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831850</xdr:colOff>
          <xdr:row>2</xdr:row>
          <xdr:rowOff>25400</xdr:rowOff>
        </xdr:from>
        <xdr:to>
          <xdr:col>6</xdr:col>
          <xdr:colOff>628650</xdr:colOff>
          <xdr:row>5</xdr:row>
          <xdr:rowOff>38100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GB" sz="16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КРАЙ на ПЕЧАТА (всички редове)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4311650</xdr:colOff>
          <xdr:row>2</xdr:row>
          <xdr:rowOff>25400</xdr:rowOff>
        </xdr:from>
        <xdr:to>
          <xdr:col>4</xdr:col>
          <xdr:colOff>190500</xdr:colOff>
          <xdr:row>5</xdr:row>
          <xdr:rowOff>38100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GB" sz="18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Добавяне</a:t>
              </a:r>
            </a:p>
            <a:p>
              <a:pPr algn="ctr" rtl="0">
                <a:defRPr sz="1000"/>
              </a:pPr>
              <a:r>
                <a:rPr lang="en-GB" sz="18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 на ДЕЙНОСТ</a:t>
              </a:r>
              <a:endParaRPr lang="en-GB" sz="1400" b="0" i="0" u="none" strike="noStrike" baseline="0">
                <a:solidFill>
                  <a:srgbClr val="000000"/>
                </a:solidFill>
                <a:latin typeface="Times New Roman CYR"/>
                <a:cs typeface="Times New Roman CYR"/>
              </a:endParaRPr>
            </a:p>
            <a:p>
              <a:pPr algn="ctr" rtl="0">
                <a:defRPr sz="1000"/>
              </a:pPr>
              <a:endParaRPr lang="en-GB" sz="1400" b="0" i="0" u="none" strike="noStrike" baseline="0">
                <a:solidFill>
                  <a:srgbClr val="000000"/>
                </a:solidFill>
                <a:latin typeface="Times New Roman CYR"/>
                <a:cs typeface="Times New Roman CYR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1479550</xdr:colOff>
          <xdr:row>2</xdr:row>
          <xdr:rowOff>25400</xdr:rowOff>
        </xdr:from>
        <xdr:to>
          <xdr:col>3</xdr:col>
          <xdr:colOff>3619500</xdr:colOff>
          <xdr:row>5</xdr:row>
          <xdr:rowOff>38100</xdr:rowOff>
        </xdr:to>
        <xdr:sp macro="" textlink="">
          <xdr:nvSpPr>
            <xdr:cNvPr id="3118" name="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Hebar"/>
                </a:rPr>
                <a:t>Помощ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A209"/>
  <sheetViews>
    <sheetView showZeros="0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ColWidth="9.1796875" defaultRowHeight="14.5"/>
  <cols>
    <col min="1" max="1" width="3.7265625" style="1358" customWidth="1"/>
    <col min="2" max="2" width="20.1796875" style="1358" customWidth="1"/>
    <col min="3" max="3" width="22.453125" style="1358" customWidth="1"/>
    <col min="4" max="4" width="34.54296875" style="1358" customWidth="1"/>
    <col min="5" max="5" width="0.7265625" style="1358" customWidth="1"/>
    <col min="6" max="7" width="17.1796875" style="1358" customWidth="1"/>
    <col min="8" max="8" width="0.7265625" style="1358" customWidth="1"/>
    <col min="9" max="9" width="16.7265625" style="1358" customWidth="1"/>
    <col min="10" max="10" width="17.1796875" style="1358" customWidth="1"/>
    <col min="11" max="11" width="0.7265625" style="1358" customWidth="1"/>
    <col min="12" max="12" width="17.1796875" style="1358" customWidth="1"/>
    <col min="13" max="13" width="0.7265625" style="1358" customWidth="1"/>
    <col min="14" max="14" width="17.1796875" style="1358" customWidth="1"/>
    <col min="15" max="15" width="3.54296875" style="1358" customWidth="1"/>
    <col min="16" max="17" width="20" style="1359" customWidth="1"/>
    <col min="18" max="18" width="1.1796875" style="1359" customWidth="1"/>
    <col min="19" max="19" width="59.54296875" style="1358" customWidth="1"/>
    <col min="20" max="21" width="12.26953125" style="1358" customWidth="1"/>
    <col min="22" max="22" width="1.1796875" style="1358" customWidth="1"/>
    <col min="23" max="24" width="12.26953125" style="1358" customWidth="1"/>
    <col min="25" max="26" width="9.1796875" style="1358"/>
    <col min="27" max="27" width="10.453125" style="1358" customWidth="1"/>
    <col min="28" max="16384" width="9.1796875" style="1358"/>
  </cols>
  <sheetData>
    <row r="1" spans="1:27" s="1018" customFormat="1" ht="15.75" customHeight="1">
      <c r="A1" s="1006"/>
      <c r="B1" s="1007" t="s">
        <v>986</v>
      </c>
      <c r="C1" s="1007"/>
      <c r="D1" s="1007"/>
      <c r="E1" s="1008"/>
      <c r="F1" s="1009" t="s">
        <v>969</v>
      </c>
      <c r="G1" s="1010" t="s">
        <v>987</v>
      </c>
      <c r="H1" s="1008"/>
      <c r="I1" s="1011" t="s">
        <v>988</v>
      </c>
      <c r="J1" s="1011"/>
      <c r="K1" s="1008"/>
      <c r="L1" s="1012" t="s">
        <v>989</v>
      </c>
      <c r="M1" s="1008"/>
      <c r="N1" s="1013"/>
      <c r="O1" s="1008"/>
      <c r="P1" s="1014" t="s">
        <v>990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6" t="str">
        <f>+OTCHET!B9</f>
        <v>ДГ "Нарцис"</v>
      </c>
      <c r="C2" s="1677"/>
      <c r="D2" s="1678"/>
      <c r="E2" s="1019"/>
      <c r="F2" s="1020">
        <f>+OTCHET!H9</f>
        <v>0</v>
      </c>
      <c r="G2" s="1021" t="str">
        <f>+OTCHET!F12</f>
        <v>6905</v>
      </c>
      <c r="H2" s="1022"/>
      <c r="I2" s="1679">
        <f>+OTCHET!H607</f>
        <v>0</v>
      </c>
      <c r="J2" s="1680"/>
      <c r="K2" s="1013"/>
      <c r="L2" s="1681" t="str">
        <f>OTCHET!H605</f>
        <v>odz_narcis@abv.bg</v>
      </c>
      <c r="M2" s="1682"/>
      <c r="N2" s="1683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991</v>
      </c>
      <c r="T2" s="1684">
        <f>+OTCHET!I9</f>
        <v>0</v>
      </c>
      <c r="U2" s="168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992</v>
      </c>
      <c r="C4" s="1031"/>
      <c r="D4" s="1031"/>
      <c r="E4" s="1032"/>
      <c r="F4" s="1031"/>
      <c r="G4" s="1033"/>
      <c r="H4" s="1033"/>
      <c r="I4" s="1033"/>
      <c r="J4" s="1033" t="s">
        <v>993</v>
      </c>
      <c r="K4" s="1022"/>
      <c r="L4" s="1034">
        <f>+Q4</f>
        <v>2020</v>
      </c>
      <c r="M4" s="1035"/>
      <c r="N4" s="1035"/>
      <c r="O4" s="1023"/>
      <c r="P4" s="1036" t="s">
        <v>993</v>
      </c>
      <c r="Q4" s="1034">
        <f>+OTCHET!C3</f>
        <v>2020</v>
      </c>
      <c r="R4" s="1026"/>
      <c r="S4" s="1686" t="s">
        <v>994</v>
      </c>
      <c r="T4" s="1686"/>
      <c r="U4" s="168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995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996</v>
      </c>
      <c r="O6" s="1008"/>
      <c r="P6" s="1045">
        <f>OTCHET!F9</f>
        <v>44012</v>
      </c>
      <c r="Q6" s="1044" t="s">
        <v>996</v>
      </c>
      <c r="R6" s="1046"/>
      <c r="S6" s="1675">
        <f>+Q4</f>
        <v>2020</v>
      </c>
      <c r="T6" s="1675"/>
      <c r="U6" s="1675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997</v>
      </c>
      <c r="G8" s="1056" t="s">
        <v>998</v>
      </c>
      <c r="H8" s="1019"/>
      <c r="I8" s="1057" t="s">
        <v>999</v>
      </c>
      <c r="J8" s="1058" t="s">
        <v>1000</v>
      </c>
      <c r="K8" s="1019"/>
      <c r="L8" s="1059" t="s">
        <v>1001</v>
      </c>
      <c r="M8" s="1019"/>
      <c r="N8" s="1060" t="s">
        <v>1002</v>
      </c>
      <c r="O8" s="1061"/>
      <c r="P8" s="1062" t="s">
        <v>1003</v>
      </c>
      <c r="Q8" s="1063" t="s">
        <v>1004</v>
      </c>
      <c r="R8" s="1046"/>
      <c r="S8" s="1690" t="s">
        <v>973</v>
      </c>
      <c r="T8" s="1691"/>
      <c r="U8" s="1692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1005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93" t="s">
        <v>974</v>
      </c>
      <c r="T9" s="1694"/>
      <c r="U9" s="1695"/>
      <c r="V9" s="1076"/>
      <c r="W9" s="1017"/>
      <c r="X9" s="1017"/>
      <c r="Y9" s="1017"/>
      <c r="Z9" s="1017"/>
    </row>
    <row r="10" spans="1:27" s="1018" customFormat="1" ht="15.5">
      <c r="A10" s="1006"/>
      <c r="B10" s="1077" t="s">
        <v>1006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715</v>
      </c>
      <c r="J10" s="1081" t="s">
        <v>716</v>
      </c>
      <c r="K10" s="1019"/>
      <c r="L10" s="1081" t="s">
        <v>695</v>
      </c>
      <c r="M10" s="1019"/>
      <c r="N10" s="1082" t="s">
        <v>1007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5">
      <c r="A11" s="1089"/>
      <c r="B11" s="1090" t="s">
        <v>1008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1008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5">
      <c r="A12" s="1089"/>
      <c r="B12" s="1098" t="s">
        <v>1009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1009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5">
      <c r="A13" s="1089"/>
      <c r="B13" s="1104" t="s">
        <v>1010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6" t="s">
        <v>1011</v>
      </c>
      <c r="T13" s="1697"/>
      <c r="U13" s="1698"/>
      <c r="V13" s="1076"/>
      <c r="W13" s="1017"/>
      <c r="X13" s="1017"/>
      <c r="Y13" s="1017"/>
      <c r="Z13" s="1017"/>
    </row>
    <row r="14" spans="1:27" s="1018" customFormat="1" ht="15.5">
      <c r="A14" s="1089"/>
      <c r="B14" s="1110" t="s">
        <v>2048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9" t="s">
        <v>2034</v>
      </c>
      <c r="T14" s="1700"/>
      <c r="U14" s="1701"/>
      <c r="V14" s="1076"/>
      <c r="W14" s="1017"/>
      <c r="X14" s="1017"/>
      <c r="Y14" s="1017"/>
      <c r="Z14" s="1017"/>
    </row>
    <row r="15" spans="1:27" s="1018" customFormat="1" ht="15.5">
      <c r="A15" s="1089"/>
      <c r="B15" s="1154" t="s">
        <v>2032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02" t="s">
        <v>2033</v>
      </c>
      <c r="T15" s="1703"/>
      <c r="U15" s="1704"/>
      <c r="V15" s="1076"/>
      <c r="W15" s="1017"/>
      <c r="X15" s="1017"/>
      <c r="Y15" s="1017"/>
      <c r="Z15" s="1017"/>
    </row>
    <row r="16" spans="1:27" s="1018" customFormat="1" ht="15.5">
      <c r="A16" s="1089"/>
      <c r="B16" s="1110" t="s">
        <v>1012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9" t="s">
        <v>1013</v>
      </c>
      <c r="T16" s="1700"/>
      <c r="U16" s="1701"/>
      <c r="V16" s="1076"/>
      <c r="W16" s="1017"/>
      <c r="X16" s="1017"/>
      <c r="Y16" s="1017"/>
      <c r="Z16" s="1017"/>
    </row>
    <row r="17" spans="1:26" s="1018" customFormat="1" ht="15.5">
      <c r="A17" s="1089"/>
      <c r="B17" s="1110" t="s">
        <v>1014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9" t="s">
        <v>1015</v>
      </c>
      <c r="T17" s="1700"/>
      <c r="U17" s="1701"/>
      <c r="V17" s="1076"/>
      <c r="W17" s="1017"/>
      <c r="X17" s="1017"/>
      <c r="Y17" s="1017"/>
      <c r="Z17" s="1017"/>
    </row>
    <row r="18" spans="1:26" s="1018" customFormat="1" ht="15.5">
      <c r="A18" s="1089"/>
      <c r="B18" s="1110" t="s">
        <v>1016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9" t="s">
        <v>1017</v>
      </c>
      <c r="T18" s="1700"/>
      <c r="U18" s="1701"/>
      <c r="V18" s="1076"/>
      <c r="W18" s="1017"/>
      <c r="X18" s="1017"/>
      <c r="Y18" s="1017"/>
      <c r="Z18" s="1017"/>
    </row>
    <row r="19" spans="1:26" s="1018" customFormat="1" ht="15.5">
      <c r="A19" s="1089"/>
      <c r="B19" s="1110" t="s">
        <v>1018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9" t="s">
        <v>1019</v>
      </c>
      <c r="T19" s="1700"/>
      <c r="U19" s="1701"/>
      <c r="V19" s="1076"/>
      <c r="W19" s="1017"/>
      <c r="X19" s="1017"/>
      <c r="Y19" s="1017"/>
      <c r="Z19" s="1017"/>
    </row>
    <row r="20" spans="1:26" s="1018" customFormat="1" ht="15.5">
      <c r="A20" s="1089"/>
      <c r="B20" s="1110" t="s">
        <v>1020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9" t="s">
        <v>1021</v>
      </c>
      <c r="T20" s="1700"/>
      <c r="U20" s="1701"/>
      <c r="V20" s="1076"/>
      <c r="W20" s="1017"/>
      <c r="X20" s="1017"/>
      <c r="Y20" s="1017"/>
      <c r="Z20" s="1017"/>
    </row>
    <row r="21" spans="1:26" s="1018" customFormat="1" ht="15.5">
      <c r="A21" s="1089"/>
      <c r="B21" s="1110" t="s">
        <v>1022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9" t="s">
        <v>1023</v>
      </c>
      <c r="T21" s="1700"/>
      <c r="U21" s="1701"/>
      <c r="V21" s="1076"/>
      <c r="W21" s="1017"/>
      <c r="X21" s="1017"/>
      <c r="Y21" s="1017"/>
      <c r="Z21" s="1017"/>
    </row>
    <row r="22" spans="1:26" s="1018" customFormat="1" ht="15.5">
      <c r="A22" s="1089"/>
      <c r="B22" s="1116" t="s">
        <v>1024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2035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5">
      <c r="A23" s="1089"/>
      <c r="B23" s="1122" t="s">
        <v>1025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7" t="s">
        <v>1026</v>
      </c>
      <c r="T23" s="1688"/>
      <c r="U23" s="1689"/>
      <c r="V23" s="1076"/>
      <c r="W23" s="1017"/>
      <c r="X23" s="1017"/>
      <c r="Y23" s="1017"/>
      <c r="Z23" s="1017"/>
    </row>
    <row r="24" spans="1:26" s="1018" customFormat="1" ht="15.5">
      <c r="A24" s="1089"/>
      <c r="B24" s="1098" t="s">
        <v>1027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1027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5">
      <c r="A25" s="1089"/>
      <c r="B25" s="1104" t="s">
        <v>1028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6" t="s">
        <v>1029</v>
      </c>
      <c r="T25" s="1697"/>
      <c r="U25" s="1698"/>
      <c r="V25" s="1076"/>
      <c r="W25" s="1017"/>
      <c r="X25" s="1017"/>
      <c r="Y25" s="1017"/>
      <c r="Z25" s="1017"/>
    </row>
    <row r="26" spans="1:26" s="1018" customFormat="1" ht="15.5">
      <c r="A26" s="1089"/>
      <c r="B26" s="1110" t="s">
        <v>1030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9" t="s">
        <v>1031</v>
      </c>
      <c r="T26" s="1700"/>
      <c r="U26" s="1701"/>
      <c r="V26" s="1076"/>
      <c r="W26" s="1017"/>
      <c r="X26" s="1017"/>
      <c r="Y26" s="1017"/>
      <c r="Z26" s="1017"/>
    </row>
    <row r="27" spans="1:26" s="1018" customFormat="1" ht="15.5">
      <c r="A27" s="1089"/>
      <c r="B27" s="1116" t="s">
        <v>1032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1033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5">
      <c r="A28" s="1089"/>
      <c r="B28" s="1122" t="s">
        <v>1034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7" t="s">
        <v>1035</v>
      </c>
      <c r="T28" s="1688"/>
      <c r="U28" s="168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5" hidden="1">
      <c r="A30" s="1089"/>
      <c r="B30" s="1136" t="s">
        <v>1036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5" hidden="1">
      <c r="A31" s="1089"/>
      <c r="B31" s="1145" t="s">
        <v>1037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5" hidden="1">
      <c r="A32" s="1089"/>
      <c r="B32" s="1154" t="s">
        <v>1038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5" hidden="1">
      <c r="A33" s="1089"/>
      <c r="B33" s="1154" t="s">
        <v>1039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5" hidden="1">
      <c r="A34" s="1089"/>
      <c r="B34" s="1161" t="s">
        <v>1040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5">
      <c r="A35" s="1089"/>
      <c r="B35" s="1122" t="s">
        <v>1041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7" t="s">
        <v>1042</v>
      </c>
      <c r="T35" s="1688"/>
      <c r="U35" s="1689"/>
      <c r="V35" s="1076"/>
      <c r="W35" s="1017"/>
      <c r="X35" s="1017"/>
      <c r="Y35" s="1017"/>
      <c r="Z35" s="1017"/>
    </row>
    <row r="36" spans="1:26" s="1018" customFormat="1" ht="15.5">
      <c r="A36" s="1089"/>
      <c r="B36" s="1168" t="s">
        <v>1043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1044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5">
      <c r="A37" s="1089"/>
      <c r="B37" s="1174" t="s">
        <v>1045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1046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5">
      <c r="A38" s="1089"/>
      <c r="B38" s="1180" t="s">
        <v>1047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1048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5">
      <c r="A40" s="1089"/>
      <c r="B40" s="1122" t="s">
        <v>1049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7" t="s">
        <v>1050</v>
      </c>
      <c r="T40" s="1688"/>
      <c r="U40" s="1689"/>
      <c r="V40" s="1076"/>
      <c r="W40" s="1017"/>
      <c r="X40" s="1017"/>
      <c r="Y40" s="1017"/>
      <c r="Z40" s="1017"/>
    </row>
    <row r="41" spans="1:26" s="1018" customFormat="1" ht="15.5">
      <c r="A41" s="1089"/>
      <c r="B41" s="1098" t="s">
        <v>1051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1051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5">
      <c r="A42" s="1089"/>
      <c r="B42" s="1104" t="s">
        <v>1052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6" t="s">
        <v>1053</v>
      </c>
      <c r="T42" s="1697"/>
      <c r="U42" s="1698"/>
      <c r="V42" s="1076"/>
      <c r="W42" s="1017"/>
      <c r="X42" s="1017"/>
      <c r="Y42" s="1017"/>
      <c r="Z42" s="1017"/>
    </row>
    <row r="43" spans="1:26" s="1018" customFormat="1" ht="15.5">
      <c r="A43" s="1089"/>
      <c r="B43" s="1110" t="s">
        <v>1054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9" t="s">
        <v>1055</v>
      </c>
      <c r="T43" s="1700"/>
      <c r="U43" s="1701"/>
      <c r="V43" s="1076"/>
      <c r="W43" s="1017"/>
      <c r="X43" s="1017"/>
      <c r="Y43" s="1017"/>
      <c r="Z43" s="1017"/>
    </row>
    <row r="44" spans="1:26" s="1018" customFormat="1" ht="15.5">
      <c r="A44" s="1089"/>
      <c r="B44" s="1110" t="s">
        <v>2051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9" t="s">
        <v>1056</v>
      </c>
      <c r="T44" s="1700"/>
      <c r="U44" s="1701"/>
      <c r="V44" s="1076"/>
      <c r="W44" s="1017"/>
      <c r="X44" s="1017"/>
      <c r="Y44" s="1017"/>
      <c r="Z44" s="1017"/>
    </row>
    <row r="45" spans="1:26" s="1018" customFormat="1" ht="15.5">
      <c r="A45" s="1089"/>
      <c r="B45" s="1116" t="s">
        <v>1057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1058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5">
      <c r="A46" s="1089"/>
      <c r="B46" s="1122" t="s">
        <v>1059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7" t="s">
        <v>1060</v>
      </c>
      <c r="T46" s="1688"/>
      <c r="U46" s="168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" thickBot="1">
      <c r="A48" s="1089"/>
      <c r="B48" s="1196" t="s">
        <v>1061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1062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5">
      <c r="A49" s="1089"/>
      <c r="B49" s="1090" t="s">
        <v>1063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1063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5">
      <c r="A50" s="1089"/>
      <c r="B50" s="1098" t="s">
        <v>1064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1064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5">
      <c r="A51" s="1089"/>
      <c r="B51" s="1104" t="s">
        <v>1065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7191</v>
      </c>
      <c r="J51" s="1102">
        <f>+IF(OR($P$2=98,$P$2=42,$P$2=96,$P$2=97),$Q51,0)</f>
        <v>1927</v>
      </c>
      <c r="K51" s="1095"/>
      <c r="L51" s="1102">
        <f>+IF($P$2=33,$Q51,0)</f>
        <v>0</v>
      </c>
      <c r="M51" s="1095"/>
      <c r="N51" s="1132">
        <f>+ROUND(+G51+J51+L51,0)</f>
        <v>1927</v>
      </c>
      <c r="O51" s="1097"/>
      <c r="P51" s="1101">
        <f>+ROUND(OTCHET!E205-SUM(OTCHET!E217:E219)+OTCHET!E271+IF(+OR(OTCHET!$F$12=5500,OTCHET!$F$12=5600),0,+OTCHET!E297),0)</f>
        <v>7191</v>
      </c>
      <c r="Q51" s="1102">
        <f>+ROUND(OTCHET!L205-SUM(OTCHET!L217:L219)+OTCHET!L271+IF(+OR(OTCHET!$F$12=5500,OTCHET!$F$12=5600),0,+OTCHET!L297),0)</f>
        <v>1927</v>
      </c>
      <c r="R51" s="1046"/>
      <c r="S51" s="1696" t="s">
        <v>1066</v>
      </c>
      <c r="T51" s="1697"/>
      <c r="U51" s="1698"/>
      <c r="V51" s="1076"/>
      <c r="W51" s="1017"/>
      <c r="X51" s="1017"/>
      <c r="Y51" s="1017"/>
      <c r="Z51" s="1017"/>
    </row>
    <row r="52" spans="1:26" s="1018" customFormat="1" ht="15.5">
      <c r="A52" s="1089"/>
      <c r="B52" s="1110" t="s">
        <v>1067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9" t="s">
        <v>1068</v>
      </c>
      <c r="T52" s="1700"/>
      <c r="U52" s="1701"/>
      <c r="V52" s="1076"/>
      <c r="W52" s="1017"/>
      <c r="X52" s="1017"/>
      <c r="Y52" s="1017"/>
      <c r="Z52" s="1017"/>
    </row>
    <row r="53" spans="1:26" s="1018" customFormat="1" ht="15.5">
      <c r="A53" s="1089"/>
      <c r="B53" s="1110" t="s">
        <v>1069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9" t="s">
        <v>1070</v>
      </c>
      <c r="T53" s="1700"/>
      <c r="U53" s="1701"/>
      <c r="V53" s="1076"/>
      <c r="W53" s="1017"/>
      <c r="X53" s="1017"/>
      <c r="Y53" s="1017"/>
      <c r="Z53" s="1017"/>
    </row>
    <row r="54" spans="1:26" s="1018" customFormat="1" ht="15.5">
      <c r="A54" s="1089"/>
      <c r="B54" s="1110" t="s">
        <v>1071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9" t="s">
        <v>1072</v>
      </c>
      <c r="T54" s="1700"/>
      <c r="U54" s="1701"/>
      <c r="V54" s="1076"/>
      <c r="W54" s="1017"/>
      <c r="X54" s="1017"/>
      <c r="Y54" s="1017"/>
      <c r="Z54" s="1017"/>
    </row>
    <row r="55" spans="1:26" s="1018" customFormat="1" ht="15.5">
      <c r="A55" s="1089"/>
      <c r="B55" s="1116" t="s">
        <v>1073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1074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5">
      <c r="A56" s="1089"/>
      <c r="B56" s="1204" t="s">
        <v>1075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7191</v>
      </c>
      <c r="J56" s="1208">
        <f>+ROUND(+SUM(J51:J55),0)</f>
        <v>1927</v>
      </c>
      <c r="K56" s="1095"/>
      <c r="L56" s="1208">
        <f>+ROUND(+SUM(L51:L55),0)</f>
        <v>0</v>
      </c>
      <c r="M56" s="1095"/>
      <c r="N56" s="1209">
        <f>+ROUND(+SUM(N51:N55),0)</f>
        <v>1927</v>
      </c>
      <c r="O56" s="1097"/>
      <c r="P56" s="1207">
        <f>+ROUND(+SUM(P51:P55),0)</f>
        <v>7191</v>
      </c>
      <c r="Q56" s="1208">
        <f>+ROUND(+SUM(Q51:Q55),0)</f>
        <v>1927</v>
      </c>
      <c r="R56" s="1046"/>
      <c r="S56" s="1687" t="s">
        <v>1076</v>
      </c>
      <c r="T56" s="1688"/>
      <c r="U56" s="1689"/>
      <c r="V56" s="1076"/>
      <c r="W56" s="1017"/>
      <c r="X56" s="1017"/>
      <c r="Y56" s="1017"/>
      <c r="Z56" s="1017"/>
    </row>
    <row r="57" spans="1:26" s="1018" customFormat="1" ht="15.5">
      <c r="A57" s="1089"/>
      <c r="B57" s="1098" t="s">
        <v>1077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1077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5">
      <c r="A58" s="1089"/>
      <c r="B58" s="1104" t="s">
        <v>1078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6" t="s">
        <v>1079</v>
      </c>
      <c r="T58" s="1697"/>
      <c r="U58" s="1698"/>
      <c r="V58" s="1076"/>
      <c r="W58" s="1017"/>
      <c r="X58" s="1017"/>
      <c r="Y58" s="1017"/>
      <c r="Z58" s="1017"/>
    </row>
    <row r="59" spans="1:26" s="1018" customFormat="1" ht="15.5">
      <c r="A59" s="1089"/>
      <c r="B59" s="1110" t="s">
        <v>1080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9" t="s">
        <v>1081</v>
      </c>
      <c r="T59" s="1700"/>
      <c r="U59" s="1701"/>
      <c r="V59" s="1076"/>
      <c r="W59" s="1017"/>
      <c r="X59" s="1017"/>
      <c r="Y59" s="1017"/>
      <c r="Z59" s="1017"/>
    </row>
    <row r="60" spans="1:26" s="1018" customFormat="1" ht="15.5">
      <c r="A60" s="1089"/>
      <c r="B60" s="1110" t="s">
        <v>1082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9" t="s">
        <v>1083</v>
      </c>
      <c r="T60" s="1700"/>
      <c r="U60" s="1701"/>
      <c r="V60" s="1076"/>
      <c r="W60" s="1017"/>
      <c r="X60" s="1017"/>
      <c r="Y60" s="1017"/>
      <c r="Z60" s="1017"/>
    </row>
    <row r="61" spans="1:26" s="1018" customFormat="1" ht="15.5">
      <c r="A61" s="1089"/>
      <c r="B61" s="1116" t="s">
        <v>1084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1085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5">
      <c r="A62" s="1089"/>
      <c r="B62" s="1213" t="s">
        <v>1086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1087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5">
      <c r="A63" s="1089"/>
      <c r="B63" s="1204" t="s">
        <v>1088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7" t="s">
        <v>1089</v>
      </c>
      <c r="T63" s="1688"/>
      <c r="U63" s="1689"/>
      <c r="V63" s="1076"/>
      <c r="W63" s="1017"/>
      <c r="X63" s="1017"/>
      <c r="Y63" s="1017"/>
      <c r="Z63" s="1017"/>
    </row>
    <row r="64" spans="1:26" s="1018" customFormat="1" ht="15.5">
      <c r="A64" s="1089"/>
      <c r="B64" s="1098" t="s">
        <v>1090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1090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5">
      <c r="A65" s="1089"/>
      <c r="B65" s="1104" t="s">
        <v>1091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6" t="s">
        <v>1092</v>
      </c>
      <c r="T65" s="1697"/>
      <c r="U65" s="1698"/>
      <c r="V65" s="1076"/>
      <c r="W65" s="1017"/>
      <c r="X65" s="1017"/>
      <c r="Y65" s="1017"/>
      <c r="Z65" s="1017"/>
    </row>
    <row r="66" spans="1:26" s="1018" customFormat="1" ht="15.5">
      <c r="A66" s="1089"/>
      <c r="B66" s="1116" t="s">
        <v>1093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9" t="s">
        <v>1094</v>
      </c>
      <c r="T66" s="1700"/>
      <c r="U66" s="1701"/>
      <c r="V66" s="1076"/>
      <c r="W66" s="1017"/>
      <c r="X66" s="1017"/>
      <c r="Y66" s="1017"/>
      <c r="Z66" s="1017"/>
    </row>
    <row r="67" spans="1:26" s="1018" customFormat="1" ht="15.5">
      <c r="A67" s="1089"/>
      <c r="B67" s="1204" t="s">
        <v>1095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7" t="s">
        <v>1096</v>
      </c>
      <c r="T67" s="1688"/>
      <c r="U67" s="1689"/>
      <c r="V67" s="1076"/>
      <c r="W67" s="1017"/>
      <c r="X67" s="1017"/>
      <c r="Y67" s="1017"/>
      <c r="Z67" s="1017"/>
    </row>
    <row r="68" spans="1:26" s="1018" customFormat="1" ht="15.5">
      <c r="A68" s="1089"/>
      <c r="B68" s="1098" t="s">
        <v>1097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1097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5">
      <c r="A69" s="1089"/>
      <c r="B69" s="1104" t="s">
        <v>1098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6" t="s">
        <v>1099</v>
      </c>
      <c r="T69" s="1697"/>
      <c r="U69" s="1698"/>
      <c r="V69" s="1076"/>
      <c r="W69" s="1017"/>
      <c r="X69" s="1017"/>
      <c r="Y69" s="1017"/>
      <c r="Z69" s="1017"/>
    </row>
    <row r="70" spans="1:26" s="1018" customFormat="1" ht="15.5">
      <c r="A70" s="1089"/>
      <c r="B70" s="1116" t="s">
        <v>1100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9" t="s">
        <v>1101</v>
      </c>
      <c r="T70" s="1700"/>
      <c r="U70" s="1701"/>
      <c r="V70" s="1076"/>
      <c r="W70" s="1017"/>
      <c r="X70" s="1017"/>
      <c r="Y70" s="1017"/>
      <c r="Z70" s="1017"/>
    </row>
    <row r="71" spans="1:26" s="1018" customFormat="1" ht="15.5">
      <c r="A71" s="1089"/>
      <c r="B71" s="1204" t="s">
        <v>1102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7" t="s">
        <v>1103</v>
      </c>
      <c r="T71" s="1688"/>
      <c r="U71" s="1689"/>
      <c r="V71" s="1076"/>
      <c r="W71" s="1017"/>
      <c r="X71" s="1017"/>
      <c r="Y71" s="1017"/>
      <c r="Z71" s="1017"/>
    </row>
    <row r="72" spans="1:26" s="1018" customFormat="1" ht="15.5">
      <c r="A72" s="1089"/>
      <c r="B72" s="1098" t="s">
        <v>1104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1104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5">
      <c r="A73" s="1089"/>
      <c r="B73" s="1104" t="s">
        <v>1105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6" t="s">
        <v>1106</v>
      </c>
      <c r="T73" s="1697"/>
      <c r="U73" s="1698"/>
      <c r="V73" s="1076"/>
      <c r="W73" s="1017"/>
      <c r="X73" s="1017"/>
      <c r="Y73" s="1017"/>
      <c r="Z73" s="1017"/>
    </row>
    <row r="74" spans="1:26" s="1018" customFormat="1" ht="15.5">
      <c r="A74" s="1089"/>
      <c r="B74" s="1116" t="s">
        <v>1107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9" t="s">
        <v>1108</v>
      </c>
      <c r="T74" s="1700"/>
      <c r="U74" s="1701"/>
      <c r="V74" s="1076"/>
      <c r="W74" s="1017"/>
      <c r="X74" s="1017"/>
      <c r="Y74" s="1017"/>
      <c r="Z74" s="1017"/>
    </row>
    <row r="75" spans="1:26" s="1018" customFormat="1" ht="15.5">
      <c r="A75" s="1089"/>
      <c r="B75" s="1204" t="s">
        <v>1109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7" t="s">
        <v>1110</v>
      </c>
      <c r="T75" s="1688"/>
      <c r="U75" s="168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" thickBot="1">
      <c r="A77" s="1089"/>
      <c r="B77" s="1228" t="s">
        <v>1111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7191</v>
      </c>
      <c r="J77" s="1233">
        <f>+ROUND(J56+J63+J67+J71+J75,0)</f>
        <v>1927</v>
      </c>
      <c r="K77" s="1095"/>
      <c r="L77" s="1233">
        <f>+ROUND(L56+L63+L67+L71+L75,0)</f>
        <v>0</v>
      </c>
      <c r="M77" s="1095"/>
      <c r="N77" s="1234">
        <f>+ROUND(N56+N63+N67+N71+N75,0)</f>
        <v>1927</v>
      </c>
      <c r="O77" s="1097"/>
      <c r="P77" s="1231">
        <f>+ROUND(P56+P63+P67+P71+P75,0)</f>
        <v>7191</v>
      </c>
      <c r="Q77" s="1232">
        <f>+ROUND(Q56+Q63+Q67+Q71+Q75,0)</f>
        <v>1927</v>
      </c>
      <c r="R77" s="1046"/>
      <c r="S77" s="1720" t="s">
        <v>1112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5">
      <c r="A78" s="1089"/>
      <c r="B78" s="1090" t="s">
        <v>1113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1113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5">
      <c r="A79" s="1089"/>
      <c r="B79" s="1104" t="s">
        <v>1114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6" t="s">
        <v>1115</v>
      </c>
      <c r="T79" s="1697"/>
      <c r="U79" s="1698"/>
      <c r="V79" s="1076"/>
      <c r="W79" s="1017"/>
      <c r="X79" s="1017"/>
      <c r="Y79" s="1017"/>
      <c r="Z79" s="1017"/>
    </row>
    <row r="80" spans="1:26" s="1018" customFormat="1" ht="15.5">
      <c r="A80" s="1089"/>
      <c r="B80" s="1116" t="s">
        <v>1116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9" t="s">
        <v>1117</v>
      </c>
      <c r="T80" s="1700"/>
      <c r="U80" s="1701"/>
      <c r="V80" s="1076"/>
      <c r="W80" s="1017"/>
      <c r="X80" s="1017"/>
      <c r="Y80" s="1017"/>
      <c r="Z80" s="1017"/>
    </row>
    <row r="81" spans="1:26" s="1018" customFormat="1" ht="16" thickBot="1">
      <c r="A81" s="1089"/>
      <c r="B81" s="1238" t="s">
        <v>1118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1119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8" thickTop="1">
      <c r="A83" s="1089"/>
      <c r="B83" s="1251" t="s">
        <v>1120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-7191</v>
      </c>
      <c r="J83" s="1255">
        <f>+ROUND(J48,0)-ROUND(J77,0)+ROUND(J81,0)</f>
        <v>-1927</v>
      </c>
      <c r="K83" s="1095"/>
      <c r="L83" s="1255">
        <f>+ROUND(L48,0)-ROUND(L77,0)+ROUND(L81,0)</f>
        <v>0</v>
      </c>
      <c r="M83" s="1095"/>
      <c r="N83" s="1256">
        <f>+ROUND(N48,0)-ROUND(N77,0)+ROUND(N81,0)</f>
        <v>-1927</v>
      </c>
      <c r="O83" s="1257"/>
      <c r="P83" s="1254">
        <f>+ROUND(P48,0)-ROUND(P77,0)+ROUND(P81,0)</f>
        <v>-7191</v>
      </c>
      <c r="Q83" s="1255">
        <f>+ROUND(Q48,0)-ROUND(Q77,0)+ROUND(Q81,0)</f>
        <v>-1927</v>
      </c>
      <c r="R83" s="1046"/>
      <c r="S83" s="1251" t="s">
        <v>1120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8" thickBot="1">
      <c r="A84" s="1089"/>
      <c r="B84" s="1258" t="s">
        <v>1121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7191</v>
      </c>
      <c r="J84" s="1263">
        <f>+ROUND(J101,0)+ROUND(J120,0)+ROUND(J127,0)-ROUND(J132,0)</f>
        <v>1927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1927</v>
      </c>
      <c r="O84" s="1257"/>
      <c r="P84" s="1262">
        <f>+ROUND(P101,0)+ROUND(P120,0)+ROUND(P127,0)-ROUND(P132,0)</f>
        <v>7191</v>
      </c>
      <c r="Q84" s="1263">
        <f>+ROUND(Q101,0)+ROUND(Q120,0)+ROUND(Q127,0)-ROUND(Q132,0)</f>
        <v>1927</v>
      </c>
      <c r="R84" s="1046"/>
      <c r="S84" s="1258" t="s">
        <v>1121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" thickTop="1">
      <c r="A85" s="1089"/>
      <c r="B85" s="1090" t="s">
        <v>1122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1122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5">
      <c r="A86" s="1089"/>
      <c r="B86" s="1265" t="s">
        <v>1123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1123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5">
      <c r="A87" s="1089"/>
      <c r="B87" s="1110" t="s">
        <v>1124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6" t="s">
        <v>1125</v>
      </c>
      <c r="T87" s="1697"/>
      <c r="U87" s="1698"/>
      <c r="V87" s="1076"/>
      <c r="W87" s="1017"/>
      <c r="X87" s="1017"/>
      <c r="Y87" s="1017"/>
      <c r="Z87" s="1017"/>
    </row>
    <row r="88" spans="1:26" s="1018" customFormat="1" ht="15.5">
      <c r="A88" s="1089"/>
      <c r="B88" s="1116" t="s">
        <v>1126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9" t="s">
        <v>1127</v>
      </c>
      <c r="T88" s="1700"/>
      <c r="U88" s="1701"/>
      <c r="V88" s="1076"/>
      <c r="W88" s="1017"/>
      <c r="X88" s="1017"/>
      <c r="Y88" s="1017"/>
      <c r="Z88" s="1017"/>
    </row>
    <row r="89" spans="1:26" s="1018" customFormat="1" ht="15.5">
      <c r="A89" s="1089"/>
      <c r="B89" s="1122" t="s">
        <v>1128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7" t="s">
        <v>1129</v>
      </c>
      <c r="T89" s="1688"/>
      <c r="U89" s="1689"/>
      <c r="V89" s="1076"/>
      <c r="W89" s="1017"/>
      <c r="X89" s="1017"/>
      <c r="Y89" s="1017"/>
      <c r="Z89" s="1017"/>
    </row>
    <row r="90" spans="1:26" s="1018" customFormat="1" ht="15.5">
      <c r="A90" s="1089"/>
      <c r="B90" s="1098" t="s">
        <v>1130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1130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5">
      <c r="A91" s="1089"/>
      <c r="B91" s="1104" t="s">
        <v>1131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6" t="s">
        <v>1132</v>
      </c>
      <c r="T91" s="1697"/>
      <c r="U91" s="1698"/>
      <c r="V91" s="1076"/>
      <c r="W91" s="1017"/>
      <c r="X91" s="1017"/>
      <c r="Y91" s="1017"/>
      <c r="Z91" s="1017"/>
    </row>
    <row r="92" spans="1:26" s="1018" customFormat="1" ht="15.5">
      <c r="A92" s="1089"/>
      <c r="B92" s="1110" t="s">
        <v>1133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9" t="s">
        <v>1134</v>
      </c>
      <c r="T92" s="1700"/>
      <c r="U92" s="1701"/>
      <c r="V92" s="1076"/>
      <c r="W92" s="1017"/>
      <c r="X92" s="1017"/>
      <c r="Y92" s="1017"/>
      <c r="Z92" s="1017"/>
    </row>
    <row r="93" spans="1:26" s="1018" customFormat="1" ht="15.5">
      <c r="A93" s="1089"/>
      <c r="B93" s="1110" t="s">
        <v>1135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9" t="s">
        <v>1136</v>
      </c>
      <c r="T93" s="1700"/>
      <c r="U93" s="1701"/>
      <c r="V93" s="1076"/>
      <c r="W93" s="1017"/>
      <c r="X93" s="1017"/>
      <c r="Y93" s="1017"/>
      <c r="Z93" s="1017"/>
    </row>
    <row r="94" spans="1:26" s="1018" customFormat="1" ht="15.5">
      <c r="A94" s="1089"/>
      <c r="B94" s="1268" t="s">
        <v>1137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1138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5">
      <c r="A95" s="1089"/>
      <c r="B95" s="1122" t="s">
        <v>1139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7" t="s">
        <v>1140</v>
      </c>
      <c r="T95" s="1688"/>
      <c r="U95" s="1689"/>
      <c r="V95" s="1076"/>
      <c r="W95" s="1017"/>
      <c r="X95" s="1017"/>
      <c r="Y95" s="1017"/>
      <c r="Z95" s="1017"/>
    </row>
    <row r="96" spans="1:26" s="1018" customFormat="1" ht="15.5">
      <c r="A96" s="1089"/>
      <c r="B96" s="1098" t="s">
        <v>1141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1141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5">
      <c r="A97" s="1089"/>
      <c r="B97" s="1104" t="s">
        <v>1142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6" t="s">
        <v>1143</v>
      </c>
      <c r="T97" s="1697"/>
      <c r="U97" s="1698"/>
      <c r="V97" s="1076"/>
      <c r="W97" s="1017"/>
      <c r="X97" s="1017"/>
      <c r="Y97" s="1017"/>
      <c r="Z97" s="1017"/>
    </row>
    <row r="98" spans="1:26" s="1018" customFormat="1" ht="15.5">
      <c r="A98" s="1089"/>
      <c r="B98" s="1116" t="s">
        <v>1144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9" t="s">
        <v>1145</v>
      </c>
      <c r="T98" s="1700"/>
      <c r="U98" s="1701"/>
      <c r="V98" s="1076"/>
      <c r="W98" s="1017"/>
      <c r="X98" s="1017"/>
      <c r="Y98" s="1017"/>
      <c r="Z98" s="1017"/>
    </row>
    <row r="99" spans="1:26" s="1018" customFormat="1" ht="15.5">
      <c r="A99" s="1089"/>
      <c r="B99" s="1122" t="s">
        <v>1146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7" t="s">
        <v>1147</v>
      </c>
      <c r="T99" s="1688"/>
      <c r="U99" s="168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" thickBot="1">
      <c r="A101" s="1089"/>
      <c r="B101" s="1196" t="s">
        <v>1148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1149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5">
      <c r="A102" s="1089"/>
      <c r="B102" s="1090" t="s">
        <v>1150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1150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5">
      <c r="A103" s="1089"/>
      <c r="B103" s="1265" t="s">
        <v>1151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1151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5">
      <c r="A104" s="1089"/>
      <c r="B104" s="1110" t="s">
        <v>1152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6" t="s">
        <v>1153</v>
      </c>
      <c r="T104" s="1697"/>
      <c r="U104" s="1698"/>
      <c r="V104" s="1076"/>
      <c r="W104" s="1017"/>
      <c r="X104" s="1017"/>
      <c r="Y104" s="1017"/>
      <c r="Z104" s="1017"/>
    </row>
    <row r="105" spans="1:26" s="1018" customFormat="1" ht="15.5">
      <c r="A105" s="1089"/>
      <c r="B105" s="1116" t="s">
        <v>1154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9" t="s">
        <v>1155</v>
      </c>
      <c r="T105" s="1700"/>
      <c r="U105" s="1701"/>
      <c r="V105" s="1076"/>
      <c r="W105" s="1017"/>
      <c r="X105" s="1017"/>
      <c r="Y105" s="1017"/>
      <c r="Z105" s="1017"/>
    </row>
    <row r="106" spans="1:26" s="1018" customFormat="1" ht="15.5">
      <c r="A106" s="1089"/>
      <c r="B106" s="1204" t="s">
        <v>1156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7" t="s">
        <v>1157</v>
      </c>
      <c r="T106" s="1688"/>
      <c r="U106" s="1689"/>
      <c r="V106" s="1076"/>
      <c r="W106" s="1017"/>
      <c r="X106" s="1017"/>
      <c r="Y106" s="1017"/>
      <c r="Z106" s="1017"/>
    </row>
    <row r="107" spans="1:26" s="1018" customFormat="1" ht="15.5">
      <c r="A107" s="1089"/>
      <c r="B107" s="1098" t="s">
        <v>1158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1158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5">
      <c r="A108" s="1089"/>
      <c r="B108" s="1104" t="s">
        <v>1159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1160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5">
      <c r="A109" s="1089"/>
      <c r="B109" s="1116" t="s">
        <v>1161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1162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5">
      <c r="A110" s="1089"/>
      <c r="B110" s="1204" t="s">
        <v>1163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7" t="s">
        <v>1164</v>
      </c>
      <c r="T110" s="1688"/>
      <c r="U110" s="1689"/>
      <c r="V110" s="1076"/>
      <c r="W110" s="1017"/>
      <c r="X110" s="1017"/>
      <c r="Y110" s="1017"/>
      <c r="Z110" s="1017"/>
    </row>
    <row r="111" spans="1:26" s="1018" customFormat="1" ht="15.5">
      <c r="A111" s="1089"/>
      <c r="B111" s="1098" t="s">
        <v>1165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1165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5">
      <c r="A112" s="1089"/>
      <c r="B112" s="1104" t="s">
        <v>1166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6" t="s">
        <v>1167</v>
      </c>
      <c r="T112" s="1697"/>
      <c r="U112" s="1698"/>
      <c r="V112" s="1076"/>
      <c r="W112" s="1017"/>
      <c r="X112" s="1017"/>
      <c r="Y112" s="1017"/>
      <c r="Z112" s="1017"/>
    </row>
    <row r="113" spans="1:26" s="1018" customFormat="1" ht="15.5">
      <c r="A113" s="1089"/>
      <c r="B113" s="1116" t="s">
        <v>1168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9" t="s">
        <v>1169</v>
      </c>
      <c r="T113" s="1700"/>
      <c r="U113" s="1701"/>
      <c r="V113" s="1076"/>
      <c r="W113" s="1017"/>
      <c r="X113" s="1017"/>
      <c r="Y113" s="1017"/>
      <c r="Z113" s="1017"/>
    </row>
    <row r="114" spans="1:26" s="1018" customFormat="1" ht="15.5">
      <c r="A114" s="1089"/>
      <c r="B114" s="1204" t="s">
        <v>1170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7" t="s">
        <v>1171</v>
      </c>
      <c r="T114" s="1688"/>
      <c r="U114" s="1689"/>
      <c r="V114" s="1076"/>
      <c r="W114" s="1017"/>
      <c r="X114" s="1017"/>
      <c r="Y114" s="1017"/>
      <c r="Z114" s="1017"/>
    </row>
    <row r="115" spans="1:26" s="1018" customFormat="1" ht="15.5">
      <c r="A115" s="1089"/>
      <c r="B115" s="1098" t="s">
        <v>1172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1172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5">
      <c r="A116" s="1089"/>
      <c r="B116" s="1104" t="s">
        <v>1173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6" t="s">
        <v>1174</v>
      </c>
      <c r="T116" s="1697"/>
      <c r="U116" s="1698"/>
      <c r="V116" s="1076"/>
      <c r="W116" s="1017"/>
      <c r="X116" s="1017"/>
      <c r="Y116" s="1017"/>
      <c r="Z116" s="1017"/>
    </row>
    <row r="117" spans="1:26" s="1018" customFormat="1" ht="15.5">
      <c r="A117" s="1089"/>
      <c r="B117" s="1116" t="s">
        <v>1175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9" t="s">
        <v>1176</v>
      </c>
      <c r="T117" s="1700"/>
      <c r="U117" s="1701"/>
      <c r="V117" s="1076"/>
      <c r="W117" s="1017"/>
      <c r="X117" s="1017"/>
      <c r="Y117" s="1017"/>
      <c r="Z117" s="1017"/>
    </row>
    <row r="118" spans="1:26" s="1018" customFormat="1" ht="15.5">
      <c r="A118" s="1089"/>
      <c r="B118" s="1204" t="s">
        <v>1177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7" t="s">
        <v>1178</v>
      </c>
      <c r="T118" s="1688"/>
      <c r="U118" s="168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" thickBot="1">
      <c r="A120" s="1089"/>
      <c r="B120" s="1228" t="s">
        <v>1179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1180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5">
      <c r="A121" s="1089"/>
      <c r="B121" s="1090" t="s">
        <v>1181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1181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5">
      <c r="A122" s="1089"/>
      <c r="B122" s="1104" t="s">
        <v>1182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6" t="s">
        <v>1183</v>
      </c>
      <c r="T122" s="1697"/>
      <c r="U122" s="1698"/>
      <c r="V122" s="1076"/>
      <c r="W122" s="1017"/>
      <c r="X122" s="1017"/>
      <c r="Y122" s="1017"/>
      <c r="Z122" s="1017"/>
    </row>
    <row r="123" spans="1:26" s="1018" customFormat="1" ht="15.5">
      <c r="A123" s="1089"/>
      <c r="B123" s="1110" t="s">
        <v>1184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7191</v>
      </c>
      <c r="J123" s="1120">
        <f>+IF(OR($P$2=98,$P$2=42,$P$2=96,$P$2=97),$Q123,0)</f>
        <v>1927</v>
      </c>
      <c r="K123" s="1095"/>
      <c r="L123" s="1120">
        <f>+IF($P$2=33,$Q123,0)</f>
        <v>0</v>
      </c>
      <c r="M123" s="1095"/>
      <c r="N123" s="1121">
        <f>+ROUND(+G123+J123+L123,0)</f>
        <v>1927</v>
      </c>
      <c r="O123" s="1097"/>
      <c r="P123" s="1119">
        <f>+ROUND(OTCHET!E524,0)</f>
        <v>7191</v>
      </c>
      <c r="Q123" s="1120">
        <f>+ROUND(OTCHET!L524,0)</f>
        <v>1927</v>
      </c>
      <c r="R123" s="1046"/>
      <c r="S123" s="1371" t="s">
        <v>1185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5">
      <c r="A124" s="1089"/>
      <c r="B124" s="1110" t="s">
        <v>1186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9" t="s">
        <v>1187</v>
      </c>
      <c r="T124" s="1700"/>
      <c r="U124" s="170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2036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2037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5">
      <c r="A126" s="1089"/>
      <c r="B126" s="1281" t="s">
        <v>1188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1189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" thickBot="1">
      <c r="A127" s="1089"/>
      <c r="B127" s="1287" t="s">
        <v>1190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7191</v>
      </c>
      <c r="J127" s="1242">
        <f>+ROUND(+SUM(J122:J126),0)</f>
        <v>1927</v>
      </c>
      <c r="K127" s="1095"/>
      <c r="L127" s="1242">
        <f>+ROUND(+SUM(L122:L126),0)</f>
        <v>0</v>
      </c>
      <c r="M127" s="1095"/>
      <c r="N127" s="1243">
        <f>+ROUND(+SUM(N122:N126),0)</f>
        <v>1927</v>
      </c>
      <c r="O127" s="1097"/>
      <c r="P127" s="1241">
        <f>+ROUND(+SUM(P122:P126),0)</f>
        <v>7191</v>
      </c>
      <c r="Q127" s="1242">
        <f>+ROUND(+SUM(Q122:Q126),0)</f>
        <v>1927</v>
      </c>
      <c r="R127" s="1046"/>
      <c r="S127" s="1723" t="s">
        <v>1191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5">
      <c r="A128" s="1089"/>
      <c r="B128" s="1090" t="s">
        <v>1192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1192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5">
      <c r="A129" s="1089"/>
      <c r="B129" s="1104" t="s">
        <v>1193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6" t="s">
        <v>1194</v>
      </c>
      <c r="T129" s="1697"/>
      <c r="U129" s="1698"/>
      <c r="V129" s="1076"/>
      <c r="W129" s="1017"/>
      <c r="X129" s="1017"/>
      <c r="Y129" s="1017"/>
      <c r="Z129" s="1017"/>
    </row>
    <row r="130" spans="1:26" s="1018" customFormat="1" ht="15.5">
      <c r="A130" s="1089"/>
      <c r="B130" s="1110" t="s">
        <v>1195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9" t="s">
        <v>1196</v>
      </c>
      <c r="T130" s="1700"/>
      <c r="U130" s="1701"/>
      <c r="V130" s="1076"/>
      <c r="W130" s="1017"/>
      <c r="X130" s="1017"/>
      <c r="Y130" s="1017"/>
      <c r="Z130" s="1017"/>
    </row>
    <row r="131" spans="1:26" s="1018" customFormat="1" ht="15.5">
      <c r="A131" s="1089"/>
      <c r="B131" s="1288" t="s">
        <v>1197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1198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" thickBot="1">
      <c r="A132" s="1089"/>
      <c r="B132" s="1291" t="s">
        <v>1199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41" t="s">
        <v>1200</v>
      </c>
      <c r="T132" s="1742"/>
      <c r="U132" s="174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4">
        <f>+IF(+SUM(F133:N133)=0,0,"Контрола: дефицит/излишък = финансиране с обратен знак (Г. + Д. = 0)")</f>
        <v>0</v>
      </c>
      <c r="C133" s="1744"/>
      <c r="D133" s="174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1201</v>
      </c>
      <c r="C134" s="1303">
        <f>+OTCHET!B605</f>
        <v>0</v>
      </c>
      <c r="D134" s="1247" t="s">
        <v>1202</v>
      </c>
      <c r="E134" s="1019"/>
      <c r="F134" s="1745"/>
      <c r="G134" s="1745"/>
      <c r="H134" s="1019"/>
      <c r="I134" s="1304" t="s">
        <v>1203</v>
      </c>
      <c r="J134" s="1305"/>
      <c r="K134" s="1019"/>
      <c r="L134" s="1745"/>
      <c r="M134" s="1745"/>
      <c r="N134" s="1745"/>
      <c r="O134" s="1299"/>
      <c r="P134" s="1746"/>
      <c r="Q134" s="174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6" s="1018" customFormat="1" ht="15.75" customHeight="1">
      <c r="A137" s="1308"/>
      <c r="B137" s="1314" t="s">
        <v>1204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6" s="1018" customFormat="1" ht="15.75" customHeight="1" thickBot="1">
      <c r="A138" s="1308"/>
      <c r="B138" s="1330" t="s">
        <v>1205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6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6" s="1018" customFormat="1" ht="15.5">
      <c r="A140" s="1308"/>
      <c r="B140" s="1314" t="s">
        <v>1206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6" s="1018" customFormat="1" ht="16" thickBot="1">
      <c r="A141" s="1308"/>
      <c r="B141" s="1330" t="s">
        <v>1207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6" s="1018" customFormat="1" ht="13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6" s="1018" customFormat="1" ht="13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6" s="1018" customFormat="1" ht="13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3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3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3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3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3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3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3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3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3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3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3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3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3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3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3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3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3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3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3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3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3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3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3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3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3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3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3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3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3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3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3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3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3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3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3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3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3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3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3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3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3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3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3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3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3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3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3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3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3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3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3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3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3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3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3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3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3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3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3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3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3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3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3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3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3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0:U130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95:U95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77:U77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60:U60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44:U44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23:U23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6:U6"/>
    <mergeCell ref="B2:D2"/>
    <mergeCell ref="I2:J2"/>
    <mergeCell ref="L2:N2"/>
    <mergeCell ref="T2:U2"/>
    <mergeCell ref="S4:U4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51" priority="34" operator="equal">
      <formula>0</formula>
    </cfRule>
  </conditionalFormatting>
  <conditionalFormatting sqref="G2">
    <cfRule type="cellIs" dxfId="150" priority="6" stopIfTrue="1" operator="notEqual">
      <formula>0</formula>
    </cfRule>
    <cfRule type="cellIs" dxfId="149" priority="7" stopIfTrue="1" operator="equal">
      <formula>0</formula>
    </cfRule>
    <cfRule type="cellIs" dxfId="148" priority="8" stopIfTrue="1" operator="equal">
      <formula>0</formula>
    </cfRule>
    <cfRule type="cellIs" dxfId="147" priority="45" operator="equal">
      <formula>0</formula>
    </cfRule>
  </conditionalFormatting>
  <conditionalFormatting sqref="I2">
    <cfRule type="cellIs" dxfId="146" priority="44" operator="equal">
      <formula>0</formula>
    </cfRule>
  </conditionalFormatting>
  <conditionalFormatting sqref="F137:G138">
    <cfRule type="cellIs" dxfId="145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4" priority="41" stopIfTrue="1" operator="equal">
      <formula>"НЕРАВНЕНИЕ!"</formula>
    </cfRule>
  </conditionalFormatting>
  <conditionalFormatting sqref="L137:M138">
    <cfRule type="cellIs" dxfId="143" priority="40" stopIfTrue="1" operator="equal">
      <formula>"НЕРАВНЕНИЕ!"</formula>
    </cfRule>
  </conditionalFormatting>
  <conditionalFormatting sqref="F140:G141">
    <cfRule type="cellIs" dxfId="142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1" priority="37" stopIfTrue="1" operator="equal">
      <formula>"НЕРАВНЕНИЕ !"</formula>
    </cfRule>
  </conditionalFormatting>
  <conditionalFormatting sqref="L140:M141">
    <cfRule type="cellIs" dxfId="140" priority="36" stopIfTrue="1" operator="equal">
      <formula>"НЕРАВНЕНИЕ !"</formula>
    </cfRule>
  </conditionalFormatting>
  <conditionalFormatting sqref="I140:J141 L140:L141 N140:N141 F140:G141">
    <cfRule type="cellIs" dxfId="139" priority="35" operator="notEqual">
      <formula>0</formula>
    </cfRule>
  </conditionalFormatting>
  <conditionalFormatting sqref="I133:J133">
    <cfRule type="cellIs" dxfId="138" priority="33" stopIfTrue="1" operator="notEqual">
      <formula>0</formula>
    </cfRule>
  </conditionalFormatting>
  <conditionalFormatting sqref="L82">
    <cfRule type="cellIs" dxfId="137" priority="28" stopIfTrue="1" operator="notEqual">
      <formula>0</formula>
    </cfRule>
  </conditionalFormatting>
  <conditionalFormatting sqref="N82">
    <cfRule type="cellIs" dxfId="136" priority="27" stopIfTrue="1" operator="notEqual">
      <formula>0</formula>
    </cfRule>
  </conditionalFormatting>
  <conditionalFormatting sqref="L133">
    <cfRule type="cellIs" dxfId="135" priority="32" stopIfTrue="1" operator="notEqual">
      <formula>0</formula>
    </cfRule>
  </conditionalFormatting>
  <conditionalFormatting sqref="N133">
    <cfRule type="cellIs" dxfId="134" priority="31" stopIfTrue="1" operator="notEqual">
      <formula>0</formula>
    </cfRule>
  </conditionalFormatting>
  <conditionalFormatting sqref="F82:H82">
    <cfRule type="cellIs" dxfId="133" priority="30" stopIfTrue="1" operator="notEqual">
      <formula>0</formula>
    </cfRule>
  </conditionalFormatting>
  <conditionalFormatting sqref="I82:J82">
    <cfRule type="cellIs" dxfId="132" priority="29" stopIfTrue="1" operator="notEqual">
      <formula>0</formula>
    </cfRule>
  </conditionalFormatting>
  <conditionalFormatting sqref="B82">
    <cfRule type="cellIs" dxfId="131" priority="25" operator="equal">
      <formula>0</formula>
    </cfRule>
    <cfRule type="cellIs" dxfId="130" priority="26" stopIfTrue="1" operator="notEqual">
      <formula>0</formula>
    </cfRule>
  </conditionalFormatting>
  <conditionalFormatting sqref="P133:Q133">
    <cfRule type="cellIs" dxfId="129" priority="24" stopIfTrue="1" operator="notEqual">
      <formula>0</formula>
    </cfRule>
  </conditionalFormatting>
  <conditionalFormatting sqref="P137:Q138">
    <cfRule type="cellIs" dxfId="128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7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6" priority="19" operator="notEqual">
      <formula>0</formula>
    </cfRule>
  </conditionalFormatting>
  <conditionalFormatting sqref="P2">
    <cfRule type="cellIs" dxfId="125" priority="14" stopIfTrue="1" operator="equal">
      <formula>98</formula>
    </cfRule>
    <cfRule type="cellIs" dxfId="124" priority="15" stopIfTrue="1" operator="equal">
      <formula>96</formula>
    </cfRule>
    <cfRule type="cellIs" dxfId="123" priority="16" stopIfTrue="1" operator="equal">
      <formula>42</formula>
    </cfRule>
    <cfRule type="cellIs" dxfId="122" priority="17" stopIfTrue="1" operator="equal">
      <formula>97</formula>
    </cfRule>
    <cfRule type="cellIs" dxfId="121" priority="18" stopIfTrue="1" operator="equal">
      <formula>33</formula>
    </cfRule>
  </conditionalFormatting>
  <conditionalFormatting sqref="Q2">
    <cfRule type="cellIs" dxfId="120" priority="9" stopIfTrue="1" operator="equal">
      <formula>"Чужди средства"</formula>
    </cfRule>
    <cfRule type="cellIs" dxfId="119" priority="10" stopIfTrue="1" operator="equal">
      <formula>"СЕС - ДМП"</formula>
    </cfRule>
    <cfRule type="cellIs" dxfId="118" priority="11" stopIfTrue="1" operator="equal">
      <formula>"СЕС - РА"</formula>
    </cfRule>
    <cfRule type="cellIs" dxfId="117" priority="12" stopIfTrue="1" operator="equal">
      <formula>"СЕС - ДЕС"</formula>
    </cfRule>
    <cfRule type="cellIs" dxfId="116" priority="13" stopIfTrue="1" operator="equal">
      <formula>"СЕС - КСФ"</formula>
    </cfRule>
  </conditionalFormatting>
  <conditionalFormatting sqref="P82:Q82">
    <cfRule type="cellIs" dxfId="115" priority="5" stopIfTrue="1" operator="notEqual">
      <formula>0</formula>
    </cfRule>
  </conditionalFormatting>
  <conditionalFormatting sqref="T2:U2">
    <cfRule type="cellIs" dxfId="114" priority="1" stopIfTrue="1" operator="between">
      <formula>1000000000000</formula>
      <formula>9999999999999990</formula>
    </cfRule>
    <cfRule type="cellIs" dxfId="113" priority="2" stopIfTrue="1" operator="between">
      <formula>10000000000</formula>
      <formula>999999999999</formula>
    </cfRule>
    <cfRule type="cellIs" dxfId="112" priority="3" stopIfTrue="1" operator="between">
      <formula>1000000</formula>
      <formula>99999999</formula>
    </cfRule>
    <cfRule type="cellIs" dxfId="111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 xr:uid="{00000000-0002-0000-0000-000000000000}">
      <formula1>-10000000000000000</formula1>
      <formula2>10000000000000000</formula2>
    </dataValidation>
    <dataValidation operator="greaterThan" allowBlank="1" showInputMessage="1" showErrorMessage="1" sqref="C134" xr:uid="{00000000-0002-0000-0000-000001000000}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256"/>
  <sheetViews>
    <sheetView showZeros="0" view="pageBreakPreview" topLeftCell="B72" zoomScale="60" zoomScaleNormal="78" workbookViewId="0">
      <selection activeCell="F11" sqref="F11"/>
    </sheetView>
  </sheetViews>
  <sheetFormatPr defaultColWidth="9.1796875" defaultRowHeight="13"/>
  <cols>
    <col min="1" max="1" width="3.81640625" style="687" hidden="1" customWidth="1"/>
    <col min="2" max="2" width="81.7265625" style="692" customWidth="1"/>
    <col min="3" max="3" width="3.26953125" style="692" hidden="1" customWidth="1"/>
    <col min="4" max="4" width="4.1796875" style="692" hidden="1" customWidth="1"/>
    <col min="5" max="6" width="19.1796875" style="691" customWidth="1"/>
    <col min="7" max="9" width="19" style="691" customWidth="1"/>
    <col min="10" max="10" width="5.7265625" style="692" customWidth="1"/>
    <col min="11" max="11" width="64" style="687" bestFit="1" customWidth="1"/>
    <col min="12" max="12" width="13.7265625" style="692" hidden="1" customWidth="1"/>
    <col min="13" max="13" width="5.7265625" style="692" customWidth="1"/>
    <col min="14" max="14" width="14.453125" style="693" customWidth="1"/>
    <col min="15" max="15" width="13.453125" style="693" customWidth="1"/>
    <col min="16" max="17" width="11.1796875" style="693" customWidth="1"/>
    <col min="18" max="18" width="16.26953125" style="693" hidden="1" customWidth="1"/>
    <col min="19" max="19" width="15" style="693" hidden="1" customWidth="1"/>
    <col min="20" max="20" width="15" style="694" customWidth="1"/>
    <col min="21" max="21" width="15.7265625" style="693" hidden="1" customWidth="1"/>
    <col min="22" max="22" width="15.26953125" style="693" hidden="1" customWidth="1"/>
    <col min="23" max="16384" width="9.1796875" style="693"/>
  </cols>
  <sheetData>
    <row r="1" spans="1:22" ht="17.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7.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ДГ "Нарцис"</v>
      </c>
      <c r="C11" s="705"/>
      <c r="D11" s="705"/>
      <c r="E11" s="706" t="s">
        <v>968</v>
      </c>
      <c r="F11" s="707">
        <f>OTCHET!F9</f>
        <v>44012</v>
      </c>
      <c r="G11" s="708" t="s">
        <v>969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970</v>
      </c>
      <c r="C12" s="712"/>
      <c r="D12" s="704"/>
      <c r="E12" s="689"/>
      <c r="F12" s="713"/>
      <c r="G12" s="689"/>
      <c r="H12" s="235"/>
      <c r="I12" s="1748" t="s">
        <v>967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Силистра</v>
      </c>
      <c r="C13" s="712"/>
      <c r="D13" s="712"/>
      <c r="E13" s="715" t="str">
        <f>+OTCHET!E12</f>
        <v>код по ЕБК:</v>
      </c>
      <c r="F13" s="232" t="str">
        <f>+OTCHET!F12</f>
        <v>6905</v>
      </c>
      <c r="G13" s="689"/>
      <c r="H13" s="235"/>
      <c r="I13" s="1749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971</v>
      </c>
      <c r="C14" s="697"/>
      <c r="D14" s="697"/>
      <c r="E14" s="697"/>
      <c r="F14" s="697"/>
      <c r="G14" s="697"/>
      <c r="H14" s="235"/>
      <c r="I14" s="1749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972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50" t="s">
        <v>2068</v>
      </c>
      <c r="F17" s="1752" t="s">
        <v>2069</v>
      </c>
      <c r="G17" s="729" t="s">
        <v>1253</v>
      </c>
      <c r="H17" s="730"/>
      <c r="I17" s="731"/>
      <c r="J17" s="732"/>
      <c r="K17" s="733" t="s">
        <v>973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974</v>
      </c>
      <c r="C18" s="736"/>
      <c r="D18" s="736"/>
      <c r="E18" s="1751"/>
      <c r="F18" s="1753"/>
      <c r="G18" s="737" t="s">
        <v>802</v>
      </c>
      <c r="H18" s="738" t="s">
        <v>803</v>
      </c>
      <c r="I18" s="738" t="s">
        <v>801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" thickBot="1">
      <c r="A20" s="721"/>
      <c r="B20" s="746" t="s">
        <v>975</v>
      </c>
      <c r="C20" s="747"/>
      <c r="D20" s="747"/>
      <c r="E20" s="748" t="s">
        <v>173</v>
      </c>
      <c r="F20" s="748" t="s">
        <v>174</v>
      </c>
      <c r="G20" s="749" t="s">
        <v>715</v>
      </c>
      <c r="H20" s="750" t="s">
        <v>716</v>
      </c>
      <c r="I20" s="750" t="s">
        <v>695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2052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" thickTop="1">
      <c r="A23" s="721">
        <v>15</v>
      </c>
      <c r="B23" s="769" t="s">
        <v>860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5">
      <c r="A25" s="721">
        <v>20</v>
      </c>
      <c r="B25" s="781" t="s">
        <v>976</v>
      </c>
      <c r="C25" s="781" t="s">
        <v>840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840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5">
      <c r="A26" s="721">
        <v>25</v>
      </c>
      <c r="B26" s="786" t="s">
        <v>41</v>
      </c>
      <c r="C26" s="786" t="s">
        <v>841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841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5">
      <c r="A27" s="721">
        <v>26</v>
      </c>
      <c r="B27" s="791" t="s">
        <v>977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5">
      <c r="A31" s="721">
        <v>45</v>
      </c>
      <c r="B31" s="814" t="s">
        <v>324</v>
      </c>
      <c r="C31" s="814" t="s">
        <v>842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842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5">
      <c r="A36" s="721">
        <v>60</v>
      </c>
      <c r="B36" s="832" t="s">
        <v>332</v>
      </c>
      <c r="C36" s="832" t="s">
        <v>843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843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847</v>
      </c>
      <c r="D38" s="846"/>
      <c r="E38" s="847">
        <f>E39+E43+E44+E46+SUM(E48:E52)+E55</f>
        <v>7191</v>
      </c>
      <c r="F38" s="847">
        <f>F39+F43+F44+F46+SUM(F48:F52)+F55</f>
        <v>1927</v>
      </c>
      <c r="G38" s="848">
        <f>G39+G43+G44+G46+SUM(G48:G52)+G55</f>
        <v>1927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847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4" t="s">
        <v>2016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5">
      <c r="A40" s="687">
        <v>75</v>
      </c>
      <c r="B40" s="872" t="s">
        <v>2018</v>
      </c>
      <c r="C40" s="871" t="s">
        <v>844</v>
      </c>
      <c r="D40" s="872"/>
      <c r="E40" s="873">
        <f>OTCHET!E187</f>
        <v>0</v>
      </c>
      <c r="F40" s="873">
        <f t="shared" ref="F40:F55" si="1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844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5">
      <c r="A41" s="687">
        <v>80</v>
      </c>
      <c r="B41" s="1636" t="s">
        <v>2019</v>
      </c>
      <c r="C41" s="1637" t="s">
        <v>845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845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5">
      <c r="A42" s="687">
        <v>85</v>
      </c>
      <c r="B42" s="1636" t="s">
        <v>2020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5">
      <c r="A43" s="687">
        <v>90</v>
      </c>
      <c r="B43" s="856" t="s">
        <v>2021</v>
      </c>
      <c r="C43" s="857" t="s">
        <v>727</v>
      </c>
      <c r="D43" s="856"/>
      <c r="E43" s="815">
        <f>+OTCHET!E205+OTCHET!E223+OTCHET!E271</f>
        <v>7191</v>
      </c>
      <c r="F43" s="815">
        <f t="shared" si="1"/>
        <v>1927</v>
      </c>
      <c r="G43" s="816">
        <f>+OTCHET!I205+OTCHET!I223+OTCHET!I271</f>
        <v>1927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727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5">
      <c r="A44" s="687">
        <v>95</v>
      </c>
      <c r="B44" s="858" t="s">
        <v>2022</v>
      </c>
      <c r="C44" s="776" t="s">
        <v>846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846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5">
      <c r="A46" s="687">
        <v>105</v>
      </c>
      <c r="B46" s="864" t="s">
        <v>2023</v>
      </c>
      <c r="C46" s="865" t="s">
        <v>728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728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5">
      <c r="A48" s="687">
        <v>107</v>
      </c>
      <c r="B48" s="857" t="s">
        <v>2024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5">
      <c r="A49" s="687">
        <v>108</v>
      </c>
      <c r="B49" s="857" t="s">
        <v>2025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5">
      <c r="A50" s="687">
        <v>110</v>
      </c>
      <c r="B50" s="857" t="s">
        <v>2026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5">
      <c r="B51" s="858" t="s">
        <v>2027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5">
      <c r="A52" s="687">
        <v>115</v>
      </c>
      <c r="B52" s="858" t="s">
        <v>2028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5">
      <c r="A55" s="884">
        <v>127</v>
      </c>
      <c r="B55" s="821" t="s">
        <v>2029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5">
      <c r="A62" s="884">
        <v>162</v>
      </c>
      <c r="B62" s="917" t="s">
        <v>717</v>
      </c>
      <c r="C62" s="838" t="s">
        <v>848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848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2047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978</v>
      </c>
      <c r="C64" s="926"/>
      <c r="D64" s="926"/>
      <c r="E64" s="927">
        <f>+E22-E38+E56-E63</f>
        <v>-7191</v>
      </c>
      <c r="F64" s="927">
        <f>+F22-F38+F56-F63</f>
        <v>-1927</v>
      </c>
      <c r="G64" s="928">
        <f>+G22-G38+G56-G63</f>
        <v>-1927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7191</v>
      </c>
      <c r="F66" s="937">
        <f>SUM(+F68+F76+F77+F84+F85+F86+F89+F90+F91+F92+F93+F94+F95)</f>
        <v>1927</v>
      </c>
      <c r="G66" s="938">
        <f>SUM(+G68+G76+G77+G84+G85+G86+G89+G90+G91+G92+G93+G94+G95)</f>
        <v>1927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5">
      <c r="A71" s="949">
        <v>210</v>
      </c>
      <c r="B71" s="956" t="s">
        <v>55</v>
      </c>
      <c r="C71" s="956" t="s">
        <v>849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849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5">
      <c r="A72" s="949">
        <v>215</v>
      </c>
      <c r="B72" s="956" t="s">
        <v>979</v>
      </c>
      <c r="C72" s="956" t="s">
        <v>850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850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5">
      <c r="A76" s="949">
        <v>240</v>
      </c>
      <c r="B76" s="864" t="s">
        <v>57</v>
      </c>
      <c r="C76" s="865" t="s">
        <v>851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851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5">
      <c r="A80" s="949">
        <v>265</v>
      </c>
      <c r="B80" s="956" t="s">
        <v>980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5">
      <c r="A84" s="949">
        <v>280</v>
      </c>
      <c r="B84" s="864" t="s">
        <v>981</v>
      </c>
      <c r="C84" s="865" t="s">
        <v>852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852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5">
      <c r="A85" s="949">
        <v>285</v>
      </c>
      <c r="B85" s="856" t="s">
        <v>982</v>
      </c>
      <c r="C85" s="857" t="s">
        <v>853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853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5">
      <c r="A86" s="949">
        <v>290</v>
      </c>
      <c r="B86" s="858" t="s">
        <v>859</v>
      </c>
      <c r="C86" s="776" t="s">
        <v>314</v>
      </c>
      <c r="D86" s="858"/>
      <c r="E86" s="905">
        <f>+E87+E88</f>
        <v>7191</v>
      </c>
      <c r="F86" s="905">
        <f>+F87+F88</f>
        <v>1927</v>
      </c>
      <c r="G86" s="906">
        <f>+G87+G88</f>
        <v>1927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5">
      <c r="A87" s="949">
        <v>295</v>
      </c>
      <c r="B87" s="950" t="s">
        <v>858</v>
      </c>
      <c r="C87" s="950" t="s">
        <v>315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7191</v>
      </c>
      <c r="F88" s="963">
        <f t="shared" si="5"/>
        <v>1927</v>
      </c>
      <c r="G88" s="964">
        <f>+OTCHET!I521+OTCHET!I524+OTCHET!I544</f>
        <v>1927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5">
      <c r="A89" s="949">
        <v>310</v>
      </c>
      <c r="B89" s="864" t="s">
        <v>718</v>
      </c>
      <c r="C89" s="865" t="s">
        <v>854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854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5">
      <c r="A90" s="949">
        <v>320</v>
      </c>
      <c r="B90" s="856" t="s">
        <v>857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5">
      <c r="A91" s="949">
        <v>330</v>
      </c>
      <c r="B91" s="971" t="s">
        <v>856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5">
      <c r="A92" s="949">
        <v>335</v>
      </c>
      <c r="B92" s="857" t="s">
        <v>855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5">
      <c r="A95" s="949">
        <v>350</v>
      </c>
      <c r="B95" s="776" t="s">
        <v>983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" hidden="1" thickBot="1">
      <c r="B97" s="975" t="s">
        <v>835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" hidden="1" thickBot="1">
      <c r="B98" s="975" t="s">
        <v>836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" hidden="1" thickBot="1">
      <c r="B99" s="975" t="s">
        <v>837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" hidden="1" thickBot="1">
      <c r="B100" s="978" t="s">
        <v>838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" hidden="1" thickBot="1">
      <c r="B102" s="979" t="s">
        <v>839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" hidden="1" thickBot="1">
      <c r="B103" s="975" t="s">
        <v>837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" hidden="1" thickBot="1">
      <c r="B104" s="978" t="s">
        <v>838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odz_narcis@abv.bg</v>
      </c>
      <c r="C107" s="986"/>
      <c r="D107" s="986"/>
      <c r="E107" s="669"/>
      <c r="F107" s="703"/>
      <c r="G107" s="1375" t="str">
        <f>+OTCHET!E605</f>
        <v>086823891-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5">
      <c r="B108" s="991" t="s">
        <v>984</v>
      </c>
      <c r="C108" s="992"/>
      <c r="D108" s="992"/>
      <c r="E108" s="993"/>
      <c r="F108" s="993"/>
      <c r="G108" s="1754" t="s">
        <v>985</v>
      </c>
      <c r="H108" s="175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Ел. Николова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5">
      <c r="B113" s="999" t="s">
        <v>875</v>
      </c>
      <c r="C113" s="986"/>
      <c r="D113" s="986"/>
      <c r="E113" s="997"/>
      <c r="F113" s="997"/>
      <c r="G113" s="689"/>
      <c r="H113" s="999" t="s">
        <v>878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7" t="str">
        <f>+OTCHET!G600</f>
        <v>Ел. Николова</v>
      </c>
      <c r="F114" s="1747"/>
      <c r="G114" s="1002"/>
      <c r="H114" s="689"/>
      <c r="I114" s="1374" t="str">
        <f>+OTCHET!G603</f>
        <v>Пепа Добрева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E114:F114"/>
    <mergeCell ref="I12:I14"/>
    <mergeCell ref="E17:E18"/>
    <mergeCell ref="F17:F18"/>
    <mergeCell ref="G108:H108"/>
    <mergeCell ref="E110:F110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102" priority="14" stopIfTrue="1" operator="equal">
      <formula>97</formula>
    </cfRule>
    <cfRule type="cellIs" dxfId="101" priority="15" stopIfTrue="1" operator="equal">
      <formula>33</formula>
    </cfRule>
  </conditionalFormatting>
  <conditionalFormatting sqref="F15">
    <cfRule type="cellIs" dxfId="100" priority="6" stopIfTrue="1" operator="equal">
      <formula>"Чужди средства"</formula>
    </cfRule>
    <cfRule type="cellIs" dxfId="99" priority="7" stopIfTrue="1" operator="equal">
      <formula>"СЕС - ДМП"</formula>
    </cfRule>
    <cfRule type="cellIs" dxfId="98" priority="8" stopIfTrue="1" operator="equal">
      <formula>"СЕС - РА"</formula>
    </cfRule>
    <cfRule type="cellIs" dxfId="97" priority="9" stopIfTrue="1" operator="equal">
      <formula>"СЕС - ДЕС"</formula>
    </cfRule>
    <cfRule type="cellIs" dxfId="96" priority="10" stopIfTrue="1" operator="equal">
      <formula>"СЕС - КСФ"</formula>
    </cfRule>
  </conditionalFormatting>
  <conditionalFormatting sqref="B105">
    <cfRule type="cellIs" dxfId="95" priority="5" stopIfTrue="1" operator="notEqual">
      <formula>0</formula>
    </cfRule>
  </conditionalFormatting>
  <conditionalFormatting sqref="I11">
    <cfRule type="cellIs" dxfId="94" priority="1" stopIfTrue="1" operator="between">
      <formula>1000000000000</formula>
      <formula>9999999999999990</formula>
    </cfRule>
    <cfRule type="cellIs" dxfId="93" priority="2" stopIfTrue="1" operator="between">
      <formula>10000000000</formula>
      <formula>999999999999</formula>
    </cfRule>
    <cfRule type="cellIs" dxfId="92" priority="3" stopIfTrue="1" operator="between">
      <formula>1000000</formula>
      <formula>99999999</formula>
    </cfRule>
    <cfRule type="cellIs" dxfId="91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 xr:uid="{00000000-0002-0000-0100-000000000000}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 xr:uid="{00000000-0002-0000-0100-000001000000}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 xr:uid="{00000000-0002-0000-0100-000002000000}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 xr:uid="{00000000-0002-0000-0100-000003000000}">
      <formula1>0</formula1>
    </dataValidation>
    <dataValidation type="whole" operator="lessThanOrEqual" allowBlank="1" showInputMessage="1" showErrorMessage="1" error="въведете цяло отрицателно число" sqref="E91 G91:I91" xr:uid="{00000000-0002-0000-0100-000004000000}">
      <formula1>0</formula1>
    </dataValidation>
    <dataValidation type="whole" operator="greaterThanOrEqual" allowBlank="1" showInputMessage="1" showErrorMessage="1" error="въведете цяло положително число" sqref="E90 G90:I90" xr:uid="{00000000-0002-0000-0100-000005000000}">
      <formula1>0</formula1>
    </dataValidation>
    <dataValidation type="whole" allowBlank="1" showInputMessage="1" showErrorMessage="1" error="въведете цяло число" sqref="E92:E96 G92:I96 E55:E89 E34:E53 E22:E32 G55:I89 G34:I53 G22:I32 F22:F96 E105:I105" xr:uid="{00000000-0002-0000-0100-000006000000}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51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 filterMode="1"/>
  <dimension ref="A1:IG756"/>
  <sheetViews>
    <sheetView tabSelected="1" view="pageBreakPreview" topLeftCell="B350" zoomScale="50" zoomScaleNormal="56" zoomScaleSheetLayoutView="50" workbookViewId="0">
      <selection activeCell="F9" sqref="F9"/>
    </sheetView>
  </sheetViews>
  <sheetFormatPr defaultColWidth="9.1796875" defaultRowHeight="15.5"/>
  <cols>
    <col min="1" max="1" width="5.26953125" style="2" hidden="1" customWidth="1"/>
    <col min="2" max="2" width="10.1796875" style="2" customWidth="1"/>
    <col min="3" max="3" width="13.26953125" style="2" customWidth="1"/>
    <col min="4" max="4" width="90.7265625" style="3" customWidth="1"/>
    <col min="5" max="5" width="18.7265625" style="2" customWidth="1"/>
    <col min="6" max="7" width="17.7265625" style="2" customWidth="1"/>
    <col min="8" max="8" width="20" style="2" bestFit="1" customWidth="1"/>
    <col min="9" max="10" width="17.7265625" style="2" customWidth="1"/>
    <col min="11" max="11" width="20" style="2" bestFit="1" customWidth="1"/>
    <col min="12" max="12" width="17.7265625" style="2" customWidth="1"/>
    <col min="13" max="13" width="9.81640625" style="7" hidden="1" customWidth="1"/>
    <col min="14" max="14" width="1.54296875" style="8" customWidth="1"/>
    <col min="15" max="16384" width="9.179687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1:14" ht="15.75" customHeight="1">
      <c r="B7" s="1782" t="str">
        <f>VLOOKUP(E15,SMETKA,2,FALSE)</f>
        <v>ОТЧЕТНИ ДАННИ ПО ЕБК ЗА СМЕТКИТЕ ЗА СРЕДСТВАТА ОТ ЕВРОПЕЙСКИЯ СЪЮЗ - ДЕС</v>
      </c>
      <c r="C7" s="1783"/>
      <c r="D7" s="178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463</v>
      </c>
      <c r="F8" s="113" t="s">
        <v>834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84" t="s">
        <v>2072</v>
      </c>
      <c r="C9" s="1785"/>
      <c r="D9" s="1786"/>
      <c r="E9" s="115">
        <v>43831</v>
      </c>
      <c r="F9" s="116">
        <v>44012</v>
      </c>
      <c r="G9" s="113"/>
      <c r="H9" s="1415"/>
      <c r="I9" s="1833"/>
      <c r="J9" s="1834"/>
      <c r="K9" s="113"/>
      <c r="L9" s="113"/>
      <c r="M9" s="7">
        <v>1</v>
      </c>
      <c r="N9" s="108"/>
    </row>
    <row r="10" spans="1:14">
      <c r="B10" s="117" t="s">
        <v>798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35" t="s">
        <v>967</v>
      </c>
      <c r="J10" s="1835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6"/>
      <c r="J11" s="1836"/>
      <c r="K11" s="113"/>
      <c r="L11" s="113"/>
      <c r="M11" s="7">
        <v>1</v>
      </c>
      <c r="N11" s="108"/>
    </row>
    <row r="12" spans="1:14" ht="27" customHeight="1">
      <c r="B12" s="1775" t="str">
        <f>VLOOKUP(F12,PRBK,2,FALSE)</f>
        <v>Силистра</v>
      </c>
      <c r="C12" s="1776"/>
      <c r="D12" s="1777"/>
      <c r="E12" s="118" t="s">
        <v>961</v>
      </c>
      <c r="F12" s="1586" t="s">
        <v>1538</v>
      </c>
      <c r="G12" s="113"/>
      <c r="H12" s="114"/>
      <c r="I12" s="1836"/>
      <c r="J12" s="1836"/>
      <c r="K12" s="113"/>
      <c r="L12" s="113"/>
      <c r="M12" s="7">
        <v>1</v>
      </c>
      <c r="N12" s="108"/>
    </row>
    <row r="13" spans="1:14" ht="18" customHeight="1">
      <c r="B13" s="119" t="s">
        <v>799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890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891</v>
      </c>
      <c r="E19" s="1755" t="s">
        <v>2057</v>
      </c>
      <c r="F19" s="1756"/>
      <c r="G19" s="1756"/>
      <c r="H19" s="1757"/>
      <c r="I19" s="1761" t="s">
        <v>2058</v>
      </c>
      <c r="J19" s="1762"/>
      <c r="K19" s="1762"/>
      <c r="L19" s="1763"/>
      <c r="M19" s="7">
        <v>1</v>
      </c>
      <c r="N19" s="108"/>
    </row>
    <row r="20" spans="1:14" ht="49.5" customHeight="1">
      <c r="B20" s="134" t="s">
        <v>62</v>
      </c>
      <c r="C20" s="135" t="s">
        <v>465</v>
      </c>
      <c r="D20" s="136" t="s">
        <v>892</v>
      </c>
      <c r="E20" s="137" t="s">
        <v>962</v>
      </c>
      <c r="F20" s="1407" t="s">
        <v>802</v>
      </c>
      <c r="G20" s="1408" t="s">
        <v>803</v>
      </c>
      <c r="H20" s="1409" t="s">
        <v>801</v>
      </c>
      <c r="I20" s="1599" t="s">
        <v>963</v>
      </c>
      <c r="J20" s="1600" t="s">
        <v>964</v>
      </c>
      <c r="K20" s="1601" t="s">
        <v>965</v>
      </c>
      <c r="L20" s="1416" t="s">
        <v>966</v>
      </c>
      <c r="M20" s="7">
        <v>1</v>
      </c>
      <c r="N20" s="138"/>
    </row>
    <row r="21" spans="1:14" ht="18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715</v>
      </c>
      <c r="H21" s="145" t="s">
        <v>716</v>
      </c>
      <c r="I21" s="143" t="s">
        <v>695</v>
      </c>
      <c r="J21" s="144" t="s">
        <v>867</v>
      </c>
      <c r="K21" s="145" t="s">
        <v>868</v>
      </c>
      <c r="L21" s="1417" t="s">
        <v>869</v>
      </c>
      <c r="M21" s="7">
        <v>1</v>
      </c>
      <c r="N21" s="138"/>
    </row>
    <row r="22" spans="1:14" s="11" customFormat="1" ht="18.75" hidden="1" customHeight="1">
      <c r="A22" s="11">
        <v>5</v>
      </c>
      <c r="B22" s="146">
        <v>100</v>
      </c>
      <c r="C22" s="1780" t="s">
        <v>467</v>
      </c>
      <c r="D22" s="1781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hidden="1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hidden="1" customHeight="1">
      <c r="A24" s="2">
        <v>15</v>
      </c>
      <c r="B24" s="149"/>
      <c r="C24" s="156">
        <v>102</v>
      </c>
      <c r="D24" s="157" t="s">
        <v>1980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hidden="1" customHeight="1">
      <c r="A25" s="2">
        <v>20</v>
      </c>
      <c r="B25" s="149"/>
      <c r="C25" s="156">
        <v>103</v>
      </c>
      <c r="D25" s="157" t="s">
        <v>1981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hidden="1" customHeight="1">
      <c r="A26" s="2">
        <v>20</v>
      </c>
      <c r="B26" s="149"/>
      <c r="C26" s="156">
        <v>108</v>
      </c>
      <c r="D26" s="161" t="s">
        <v>1982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hidden="1" customHeight="1">
      <c r="A27" s="14">
        <v>21</v>
      </c>
      <c r="B27" s="149"/>
      <c r="C27" s="162">
        <v>109</v>
      </c>
      <c r="D27" s="163" t="s">
        <v>719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hidden="1" customHeight="1">
      <c r="A28" s="15">
        <v>25</v>
      </c>
      <c r="B28" s="167">
        <v>200</v>
      </c>
      <c r="C28" s="1780" t="s">
        <v>469</v>
      </c>
      <c r="D28" s="1781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hidden="1" customHeight="1">
      <c r="A29" s="2">
        <v>30</v>
      </c>
      <c r="B29" s="171"/>
      <c r="C29" s="150">
        <v>201</v>
      </c>
      <c r="D29" s="151" t="s">
        <v>470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hidden="1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hidden="1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hidden="1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hidden="1" customHeight="1">
      <c r="A33" s="15">
        <v>50</v>
      </c>
      <c r="B33" s="167">
        <v>400</v>
      </c>
      <c r="C33" s="1780" t="s">
        <v>126</v>
      </c>
      <c r="D33" s="1781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hidden="1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hidden="1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hidden="1" customHeight="1">
      <c r="A36" s="2">
        <v>57</v>
      </c>
      <c r="B36" s="149"/>
      <c r="C36" s="156">
        <v>403</v>
      </c>
      <c r="D36" s="178" t="s">
        <v>893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hidden="1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hidden="1" customHeight="1">
      <c r="A38" s="14">
        <v>59</v>
      </c>
      <c r="B38" s="149"/>
      <c r="C38" s="179">
        <v>411</v>
      </c>
      <c r="D38" s="180" t="s">
        <v>720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hidden="1" customHeight="1">
      <c r="A39" s="16">
        <v>65</v>
      </c>
      <c r="B39" s="167">
        <v>800</v>
      </c>
      <c r="C39" s="1780" t="s">
        <v>121</v>
      </c>
      <c r="D39" s="1781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hidden="1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hidden="1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hidden="1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hidden="1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hidden="1" customHeight="1">
      <c r="A44" s="14">
        <v>85</v>
      </c>
      <c r="B44" s="181"/>
      <c r="C44" s="162">
        <v>811</v>
      </c>
      <c r="D44" s="182" t="s">
        <v>870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hidden="1" customHeight="1">
      <c r="A45" s="14">
        <v>85</v>
      </c>
      <c r="B45" s="181"/>
      <c r="C45" s="162">
        <v>812</v>
      </c>
      <c r="D45" s="182" t="s">
        <v>871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hidden="1" customHeight="1">
      <c r="A46" s="14">
        <v>85</v>
      </c>
      <c r="B46" s="181"/>
      <c r="C46" s="162">
        <v>814</v>
      </c>
      <c r="D46" s="182" t="s">
        <v>894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hidden="1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hidden="1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hidden="1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hidden="1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hidden="1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hidden="1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hidden="1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hidden="1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hidden="1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hidden="1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hidden="1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hidden="1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hidden="1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hidden="1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hidden="1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hidden="1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hidden="1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hidden="1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hidden="1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hidden="1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hidden="1" customHeight="1">
      <c r="A67" s="2">
        <v>210</v>
      </c>
      <c r="B67" s="149"/>
      <c r="C67" s="156">
        <v>1702</v>
      </c>
      <c r="D67" s="157" t="s">
        <v>1983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hidden="1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hidden="1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hidden="1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hidden="1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hidden="1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hidden="1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hidden="1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hidden="1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hidden="1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hidden="1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hidden="1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hidden="1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hidden="1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hidden="1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hidden="1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hidden="1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hidden="1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hidden="1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hidden="1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hidden="1" customHeight="1">
      <c r="A87" s="1632"/>
      <c r="B87" s="192"/>
      <c r="C87" s="156">
        <v>2417</v>
      </c>
      <c r="D87" s="634" t="s">
        <v>2014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hidden="1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hidden="1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hidden="1" customHeight="1">
      <c r="A90" s="21">
        <v>350</v>
      </c>
      <c r="B90" s="167">
        <v>2500</v>
      </c>
      <c r="C90" s="147" t="s">
        <v>521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 hidden="1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 hidden="1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hidden="1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hidden="1" customHeight="1">
      <c r="A94" s="22">
        <v>370</v>
      </c>
      <c r="B94" s="167">
        <v>2700</v>
      </c>
      <c r="C94" s="147" t="s">
        <v>185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hidden="1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hidden="1" customHeight="1">
      <c r="A96" s="23">
        <v>380</v>
      </c>
      <c r="B96" s="149"/>
      <c r="C96" s="156">
        <v>2702</v>
      </c>
      <c r="D96" s="157" t="s">
        <v>187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hidden="1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hidden="1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hidden="1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hidden="1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hidden="1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hidden="1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hidden="1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hidden="1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hidden="1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hidden="1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hidden="1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hidden="1" customHeight="1">
      <c r="A108" s="22">
        <v>445</v>
      </c>
      <c r="B108" s="167">
        <v>2800</v>
      </c>
      <c r="C108" s="147" t="s">
        <v>532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hidden="1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hidden="1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hidden="1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hidden="1" customHeight="1">
      <c r="A112" s="22">
        <v>470</v>
      </c>
      <c r="B112" s="167">
        <v>3600</v>
      </c>
      <c r="C112" s="147" t="s">
        <v>861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hidden="1" customHeight="1">
      <c r="A113" s="23">
        <v>475</v>
      </c>
      <c r="B113" s="149"/>
      <c r="C113" s="150">
        <v>3601</v>
      </c>
      <c r="D113" s="187" t="s">
        <v>535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hidden="1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hidden="1" customHeight="1">
      <c r="A115" s="23"/>
      <c r="B115" s="149"/>
      <c r="C115" s="156">
        <v>3608</v>
      </c>
      <c r="D115" s="157" t="s">
        <v>2015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hidden="1" customHeight="1">
      <c r="A116" s="23"/>
      <c r="B116" s="149"/>
      <c r="C116" s="156">
        <v>3610</v>
      </c>
      <c r="D116" s="157" t="s">
        <v>862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hidden="1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hidden="1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hidden="1" customHeight="1">
      <c r="A119" s="25"/>
      <c r="B119" s="149"/>
      <c r="C119" s="156">
        <v>3618</v>
      </c>
      <c r="D119" s="157" t="s">
        <v>895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hidden="1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hidden="1" customHeight="1">
      <c r="A121" s="22">
        <v>495</v>
      </c>
      <c r="B121" s="167">
        <v>3700</v>
      </c>
      <c r="C121" s="147" t="s">
        <v>539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hidden="1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hidden="1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hidden="1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hidden="1" customHeight="1">
      <c r="A125" s="26">
        <v>515</v>
      </c>
      <c r="B125" s="167">
        <v>4000</v>
      </c>
      <c r="C125" s="147" t="s">
        <v>896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hidden="1" customHeight="1">
      <c r="A126" s="28">
        <v>516</v>
      </c>
      <c r="B126" s="149"/>
      <c r="C126" s="150">
        <v>4021</v>
      </c>
      <c r="D126" s="199" t="s">
        <v>543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hidden="1" customHeight="1">
      <c r="A127" s="28">
        <v>517</v>
      </c>
      <c r="B127" s="149"/>
      <c r="C127" s="156">
        <v>4022</v>
      </c>
      <c r="D127" s="200" t="s">
        <v>729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hidden="1" customHeight="1">
      <c r="A128" s="28">
        <v>518</v>
      </c>
      <c r="B128" s="149"/>
      <c r="C128" s="156">
        <v>4023</v>
      </c>
      <c r="D128" s="200" t="s">
        <v>730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hidden="1" customHeight="1">
      <c r="A129" s="28">
        <v>519</v>
      </c>
      <c r="B129" s="149"/>
      <c r="C129" s="156">
        <v>4024</v>
      </c>
      <c r="D129" s="200" t="s">
        <v>731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hidden="1" customHeight="1">
      <c r="A130" s="28">
        <v>520</v>
      </c>
      <c r="B130" s="149"/>
      <c r="C130" s="156">
        <v>4025</v>
      </c>
      <c r="D130" s="200" t="s">
        <v>732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hidden="1" customHeight="1">
      <c r="A131" s="28">
        <v>521</v>
      </c>
      <c r="B131" s="149"/>
      <c r="C131" s="156">
        <v>4026</v>
      </c>
      <c r="D131" s="200" t="s">
        <v>733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hidden="1" customHeight="1">
      <c r="A132" s="28">
        <v>522</v>
      </c>
      <c r="B132" s="149"/>
      <c r="C132" s="156">
        <v>4029</v>
      </c>
      <c r="D132" s="200" t="s">
        <v>734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hidden="1" customHeight="1">
      <c r="A133" s="28">
        <v>523</v>
      </c>
      <c r="B133" s="149"/>
      <c r="C133" s="156">
        <v>4030</v>
      </c>
      <c r="D133" s="200" t="s">
        <v>735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hidden="1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hidden="1" customHeight="1">
      <c r="A135" s="28">
        <v>524</v>
      </c>
      <c r="B135" s="149"/>
      <c r="C135" s="156">
        <v>4040</v>
      </c>
      <c r="D135" s="200" t="s">
        <v>736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hidden="1" customHeight="1">
      <c r="A136" s="28">
        <v>526</v>
      </c>
      <c r="B136" s="149"/>
      <c r="C136" s="162">
        <v>4072</v>
      </c>
      <c r="D136" s="201" t="s">
        <v>737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15" customFormat="1" ht="18.75" hidden="1" customHeight="1">
      <c r="A137" s="22">
        <v>540</v>
      </c>
      <c r="B137" s="167">
        <v>4100</v>
      </c>
      <c r="C137" s="147" t="s">
        <v>738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hidden="1" customHeight="1">
      <c r="A138" s="22">
        <v>550</v>
      </c>
      <c r="B138" s="167">
        <v>4200</v>
      </c>
      <c r="C138" s="147" t="s">
        <v>739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hidden="1" customHeight="1">
      <c r="A139" s="22">
        <v>560</v>
      </c>
      <c r="B139" s="167">
        <v>4500</v>
      </c>
      <c r="C139" s="147" t="s">
        <v>333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hidden="1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hidden="1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hidden="1" customHeight="1">
      <c r="A142" s="22">
        <v>575</v>
      </c>
      <c r="B142" s="167">
        <v>4600</v>
      </c>
      <c r="C142" s="147" t="s">
        <v>336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hidden="1" customHeight="1">
      <c r="A143" s="23">
        <v>580</v>
      </c>
      <c r="B143" s="149"/>
      <c r="C143" s="150">
        <v>4610</v>
      </c>
      <c r="D143" s="204" t="s">
        <v>897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hidden="1" customHeight="1">
      <c r="A144" s="23">
        <v>585</v>
      </c>
      <c r="B144" s="149"/>
      <c r="C144" s="156">
        <v>4620</v>
      </c>
      <c r="D144" s="196" t="s">
        <v>898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hidden="1" customHeight="1">
      <c r="A145" s="23">
        <v>590</v>
      </c>
      <c r="B145" s="149"/>
      <c r="C145" s="156">
        <v>4630</v>
      </c>
      <c r="D145" s="196" t="s">
        <v>899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hidden="1" customHeight="1">
      <c r="A146" s="23">
        <v>595</v>
      </c>
      <c r="B146" s="149"/>
      <c r="C146" s="156">
        <v>4640</v>
      </c>
      <c r="D146" s="196" t="s">
        <v>900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hidden="1" customHeight="1">
      <c r="A147" s="23">
        <v>600</v>
      </c>
      <c r="B147" s="149"/>
      <c r="C147" s="156">
        <v>4650</v>
      </c>
      <c r="D147" s="196" t="s">
        <v>901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hidden="1" customHeight="1">
      <c r="A148" s="23">
        <v>605</v>
      </c>
      <c r="B148" s="149"/>
      <c r="C148" s="156">
        <v>4660</v>
      </c>
      <c r="D148" s="196" t="s">
        <v>902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hidden="1" customHeight="1">
      <c r="A149" s="23">
        <v>610</v>
      </c>
      <c r="B149" s="149"/>
      <c r="C149" s="156">
        <v>4670</v>
      </c>
      <c r="D149" s="196" t="s">
        <v>903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hidden="1" customHeight="1">
      <c r="A150" s="23">
        <v>615</v>
      </c>
      <c r="B150" s="149"/>
      <c r="C150" s="162">
        <v>4680</v>
      </c>
      <c r="D150" s="205" t="s">
        <v>904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hidden="1" customHeight="1">
      <c r="A151" s="22">
        <v>575</v>
      </c>
      <c r="B151" s="167">
        <v>4700</v>
      </c>
      <c r="C151" s="147" t="s">
        <v>1984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" hidden="1">
      <c r="A152" s="23">
        <v>580</v>
      </c>
      <c r="B152" s="149"/>
      <c r="C152" s="150">
        <v>4743</v>
      </c>
      <c r="D152" s="204" t="s">
        <v>1985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" hidden="1">
      <c r="A153" s="23">
        <v>585</v>
      </c>
      <c r="B153" s="149"/>
      <c r="C153" s="156">
        <v>4744</v>
      </c>
      <c r="D153" s="196" t="s">
        <v>1986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" hidden="1">
      <c r="A154" s="23">
        <v>590</v>
      </c>
      <c r="B154" s="149"/>
      <c r="C154" s="156">
        <v>4745</v>
      </c>
      <c r="D154" s="196" t="s">
        <v>1987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" hidden="1">
      <c r="A155" s="23">
        <v>595</v>
      </c>
      <c r="B155" s="149"/>
      <c r="C155" s="156">
        <v>4749</v>
      </c>
      <c r="D155" s="196" t="s">
        <v>1988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" hidden="1">
      <c r="A156" s="23">
        <v>600</v>
      </c>
      <c r="B156" s="149"/>
      <c r="C156" s="156">
        <v>4751</v>
      </c>
      <c r="D156" s="196" t="s">
        <v>1989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" hidden="1">
      <c r="A157" s="23">
        <v>605</v>
      </c>
      <c r="B157" s="149"/>
      <c r="C157" s="156">
        <v>4752</v>
      </c>
      <c r="D157" s="196" t="s">
        <v>1990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" hidden="1">
      <c r="A158" s="23">
        <v>610</v>
      </c>
      <c r="B158" s="149"/>
      <c r="C158" s="156">
        <v>4753</v>
      </c>
      <c r="D158" s="196" t="s">
        <v>1991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" hidden="1">
      <c r="A159" s="23">
        <v>615</v>
      </c>
      <c r="B159" s="149"/>
      <c r="C159" s="162">
        <v>4759</v>
      </c>
      <c r="D159" s="205" t="s">
        <v>1992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hidden="1" customHeight="1">
      <c r="A160" s="22">
        <v>575</v>
      </c>
      <c r="B160" s="167">
        <v>4800</v>
      </c>
      <c r="C160" s="147" t="s">
        <v>263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hidden="1" customHeight="1">
      <c r="A161" s="23">
        <v>580</v>
      </c>
      <c r="B161" s="149"/>
      <c r="C161" s="150">
        <v>4810</v>
      </c>
      <c r="D161" s="204" t="s">
        <v>264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hidden="1" customHeight="1">
      <c r="A162" s="23">
        <v>585</v>
      </c>
      <c r="B162" s="149"/>
      <c r="C162" s="156">
        <v>4820</v>
      </c>
      <c r="D162" s="196" t="s">
        <v>905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hidden="1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hidden="1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" hidden="1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" hidden="1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" hidden="1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" hidden="1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906</v>
      </c>
      <c r="C169" s="208" t="s">
        <v>740</v>
      </c>
      <c r="D169" s="209" t="s">
        <v>907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1993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78" t="str">
        <f>$B$7</f>
        <v>ОТЧЕТНИ ДАННИ ПО ЕБК ЗА СМЕТКИТЕ ЗА СРЕДСТВАТА ОТ ЕВРОПЕЙСКИЯ СЪЮЗ - ДЕС</v>
      </c>
      <c r="C174" s="1779"/>
      <c r="D174" s="177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463</v>
      </c>
      <c r="F175" s="225" t="s">
        <v>834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72" t="str">
        <f>$B$9</f>
        <v>ДГ "Нарцис"</v>
      </c>
      <c r="C176" s="1773"/>
      <c r="D176" s="1774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75" t="str">
        <f>$B$12</f>
        <v>Силистра</v>
      </c>
      <c r="C179" s="1776"/>
      <c r="D179" s="1777"/>
      <c r="E179" s="231" t="s">
        <v>889</v>
      </c>
      <c r="F179" s="232" t="str">
        <f>$F$12</f>
        <v>6905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890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741</v>
      </c>
      <c r="E183" s="1755" t="s">
        <v>2060</v>
      </c>
      <c r="F183" s="1756"/>
      <c r="G183" s="1756"/>
      <c r="H183" s="1757"/>
      <c r="I183" s="1764" t="s">
        <v>2061</v>
      </c>
      <c r="J183" s="1765"/>
      <c r="K183" s="1765"/>
      <c r="L183" s="1766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465</v>
      </c>
      <c r="D184" s="252" t="s">
        <v>676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">
      <c r="B185" s="258"/>
      <c r="C185" s="259"/>
      <c r="D185" s="260" t="s">
        <v>742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hidden="1" customHeight="1">
      <c r="A187" s="22">
        <v>5</v>
      </c>
      <c r="B187" s="272">
        <v>100</v>
      </c>
      <c r="C187" s="1770" t="s">
        <v>743</v>
      </c>
      <c r="D187" s="1771"/>
      <c r="E187" s="273">
        <f t="shared" ref="E187:L187" si="41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 t="str">
        <f t="shared" ref="M187:M253" si="42">(IF($E187&lt;&gt;0,$M$2,IF($L187&lt;&gt;0,$M$2,"")))</f>
        <v/>
      </c>
      <c r="N187" s="277"/>
    </row>
    <row r="188" spans="1:14" ht="18.75" hidden="1" customHeight="1">
      <c r="A188" s="23">
        <v>10</v>
      </c>
      <c r="B188" s="278"/>
      <c r="C188" s="279">
        <v>101</v>
      </c>
      <c r="D188" s="280" t="s">
        <v>744</v>
      </c>
      <c r="E188" s="281">
        <f t="shared" ref="E188:L189" si="43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 t="str">
        <f t="shared" si="42"/>
        <v/>
      </c>
      <c r="N188" s="277"/>
    </row>
    <row r="189" spans="1:14" ht="18.75" hidden="1" customHeight="1">
      <c r="A189" s="23">
        <v>15</v>
      </c>
      <c r="B189" s="278"/>
      <c r="C189" s="285">
        <v>102</v>
      </c>
      <c r="D189" s="286" t="s">
        <v>745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 hidden="1">
      <c r="A190" s="22">
        <v>35</v>
      </c>
      <c r="B190" s="272">
        <v>200</v>
      </c>
      <c r="C190" s="1789" t="s">
        <v>746</v>
      </c>
      <c r="D190" s="1790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hidden="1" customHeight="1">
      <c r="A191" s="23">
        <v>40</v>
      </c>
      <c r="B191" s="291"/>
      <c r="C191" s="279">
        <v>201</v>
      </c>
      <c r="D191" s="280" t="s">
        <v>747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hidden="1" customHeight="1">
      <c r="A192" s="23">
        <v>45</v>
      </c>
      <c r="B192" s="292"/>
      <c r="C192" s="293">
        <v>202</v>
      </c>
      <c r="D192" s="294" t="s">
        <v>748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idden="1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hidden="1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hidden="1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 hidden="1">
      <c r="A196" s="22">
        <v>65</v>
      </c>
      <c r="B196" s="272">
        <v>500</v>
      </c>
      <c r="C196" s="1793" t="s">
        <v>193</v>
      </c>
      <c r="D196" s="1794"/>
      <c r="E196" s="273">
        <f t="shared" ref="E196:L196" si="4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 t="str">
        <f t="shared" si="42"/>
        <v/>
      </c>
      <c r="N196" s="277"/>
    </row>
    <row r="197" spans="1:14" ht="19.5" hidden="1" customHeight="1">
      <c r="A197" s="23">
        <v>70</v>
      </c>
      <c r="B197" s="291"/>
      <c r="C197" s="302">
        <v>551</v>
      </c>
      <c r="D197" s="303" t="s">
        <v>194</v>
      </c>
      <c r="E197" s="281">
        <f t="shared" ref="E197:L203" si="47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 t="str">
        <f t="shared" si="42"/>
        <v/>
      </c>
      <c r="N197" s="277"/>
    </row>
    <row r="198" spans="1:14" ht="18.75" hidden="1" customHeight="1">
      <c r="A198" s="23">
        <v>75</v>
      </c>
      <c r="B198" s="291"/>
      <c r="C198" s="304">
        <v>552</v>
      </c>
      <c r="D198" s="305" t="s">
        <v>908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 t="str">
        <f t="shared" si="42"/>
        <v/>
      </c>
      <c r="N198" s="277"/>
    </row>
    <row r="199" spans="1:14" ht="18.75" hidden="1" customHeight="1">
      <c r="A199" s="23">
        <v>80</v>
      </c>
      <c r="B199" s="306"/>
      <c r="C199" s="304">
        <v>558</v>
      </c>
      <c r="D199" s="307" t="s">
        <v>870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hidden="1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 t="str">
        <f t="shared" si="42"/>
        <v/>
      </c>
      <c r="N200" s="277"/>
    </row>
    <row r="201" spans="1:14" ht="18.75" hidden="1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 t="str">
        <f t="shared" si="42"/>
        <v/>
      </c>
      <c r="N201" s="277"/>
    </row>
    <row r="202" spans="1:14" hidden="1">
      <c r="A202" s="23">
        <v>90</v>
      </c>
      <c r="B202" s="291"/>
      <c r="C202" s="304">
        <v>588</v>
      </c>
      <c r="D202" s="305" t="s">
        <v>872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" hidden="1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hidden="1" customHeight="1">
      <c r="A204" s="22">
        <v>115</v>
      </c>
      <c r="B204" s="272">
        <v>800</v>
      </c>
      <c r="C204" s="1787" t="s">
        <v>198</v>
      </c>
      <c r="D204" s="1788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89" t="s">
        <v>199</v>
      </c>
      <c r="D205" s="1790"/>
      <c r="E205" s="310">
        <f t="shared" si="48"/>
        <v>7191</v>
      </c>
      <c r="F205" s="274">
        <f t="shared" si="48"/>
        <v>7191</v>
      </c>
      <c r="G205" s="275">
        <f t="shared" si="48"/>
        <v>0</v>
      </c>
      <c r="H205" s="276">
        <f t="shared" si="48"/>
        <v>0</v>
      </c>
      <c r="I205" s="274">
        <f t="shared" si="48"/>
        <v>1927</v>
      </c>
      <c r="J205" s="275">
        <f t="shared" si="48"/>
        <v>0</v>
      </c>
      <c r="K205" s="276">
        <f t="shared" si="48"/>
        <v>0</v>
      </c>
      <c r="L205" s="310">
        <f t="shared" si="48"/>
        <v>1927</v>
      </c>
      <c r="M205" s="7">
        <f t="shared" si="42"/>
        <v>1</v>
      </c>
      <c r="N205" s="277"/>
    </row>
    <row r="206" spans="1:14" ht="18.75" hidden="1" customHeight="1">
      <c r="A206" s="23">
        <v>130</v>
      </c>
      <c r="B206" s="292"/>
      <c r="C206" s="279">
        <v>1011</v>
      </c>
      <c r="D206" s="311" t="s">
        <v>200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hidden="1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hidden="1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hidden="1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 t="str">
        <f t="shared" si="42"/>
        <v/>
      </c>
      <c r="N209" s="277"/>
    </row>
    <row r="210" spans="1:14" ht="18.75" hidden="1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 t="str">
        <f t="shared" si="42"/>
        <v/>
      </c>
      <c r="N210" s="277"/>
    </row>
    <row r="211" spans="1:14" ht="18.75" hidden="1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hidden="1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hidden="1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hidden="1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7191</v>
      </c>
      <c r="F215" s="296">
        <f t="shared" si="49"/>
        <v>7191</v>
      </c>
      <c r="G215" s="297">
        <f t="shared" si="49"/>
        <v>0</v>
      </c>
      <c r="H215" s="298">
        <f t="shared" si="49"/>
        <v>0</v>
      </c>
      <c r="I215" s="296">
        <f t="shared" si="49"/>
        <v>1927</v>
      </c>
      <c r="J215" s="297">
        <f t="shared" si="49"/>
        <v>0</v>
      </c>
      <c r="K215" s="298">
        <f t="shared" si="49"/>
        <v>0</v>
      </c>
      <c r="L215" s="295">
        <f t="shared" si="49"/>
        <v>1927</v>
      </c>
      <c r="M215" s="7">
        <f t="shared" si="42"/>
        <v>1</v>
      </c>
      <c r="N215" s="330"/>
    </row>
    <row r="216" spans="1:14" ht="18.75" hidden="1" customHeight="1">
      <c r="A216" s="23">
        <v>185</v>
      </c>
      <c r="B216" s="292"/>
      <c r="C216" s="324">
        <v>1053</v>
      </c>
      <c r="D216" s="325" t="s">
        <v>873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hidden="1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hidden="1" customHeight="1">
      <c r="A218" s="23">
        <v>200</v>
      </c>
      <c r="B218" s="292"/>
      <c r="C218" s="324">
        <v>1063</v>
      </c>
      <c r="D218" s="332" t="s">
        <v>800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hidden="1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hidden="1" customHeight="1">
      <c r="A220" s="23">
        <v>205</v>
      </c>
      <c r="B220" s="278"/>
      <c r="C220" s="318">
        <v>1091</v>
      </c>
      <c r="D220" s="331" t="s">
        <v>909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hidden="1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hidden="1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 t="str">
        <f t="shared" si="42"/>
        <v/>
      </c>
      <c r="N222" s="277"/>
    </row>
    <row r="223" spans="1:14" s="15" customFormat="1" hidden="1">
      <c r="A223" s="22">
        <v>220</v>
      </c>
      <c r="B223" s="272">
        <v>1900</v>
      </c>
      <c r="C223" s="1791" t="s">
        <v>271</v>
      </c>
      <c r="D223" s="1792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hidden="1" customHeight="1">
      <c r="A224" s="23">
        <v>225</v>
      </c>
      <c r="B224" s="292"/>
      <c r="C224" s="279">
        <v>1901</v>
      </c>
      <c r="D224" s="340" t="s">
        <v>910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hidden="1" customHeight="1">
      <c r="A225" s="23">
        <v>230</v>
      </c>
      <c r="B225" s="341"/>
      <c r="C225" s="293">
        <v>1981</v>
      </c>
      <c r="D225" s="342" t="s">
        <v>911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hidden="1" customHeight="1">
      <c r="A226" s="23">
        <v>245</v>
      </c>
      <c r="B226" s="292"/>
      <c r="C226" s="285">
        <v>1991</v>
      </c>
      <c r="D226" s="343" t="s">
        <v>912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 hidden="1">
      <c r="A227" s="22">
        <v>220</v>
      </c>
      <c r="B227" s="272">
        <v>2100</v>
      </c>
      <c r="C227" s="1791" t="s">
        <v>721</v>
      </c>
      <c r="D227" s="1792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hidden="1" customHeight="1">
      <c r="A228" s="23">
        <v>225</v>
      </c>
      <c r="B228" s="292"/>
      <c r="C228" s="279">
        <v>2110</v>
      </c>
      <c r="D228" s="344" t="s">
        <v>213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hidden="1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hidden="1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hidden="1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hidden="1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 hidden="1">
      <c r="A233" s="22">
        <v>250</v>
      </c>
      <c r="B233" s="272">
        <v>2200</v>
      </c>
      <c r="C233" s="1791" t="s">
        <v>218</v>
      </c>
      <c r="D233" s="1792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hidden="1" customHeight="1">
      <c r="A234" s="23">
        <v>255</v>
      </c>
      <c r="B234" s="292"/>
      <c r="C234" s="279">
        <v>2221</v>
      </c>
      <c r="D234" s="280" t="s">
        <v>305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hidden="1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 hidden="1">
      <c r="A236" s="22">
        <v>270</v>
      </c>
      <c r="B236" s="272">
        <v>2500</v>
      </c>
      <c r="C236" s="1791" t="s">
        <v>220</v>
      </c>
      <c r="D236" s="1792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hidden="1" customHeight="1">
      <c r="A237" s="22">
        <v>290</v>
      </c>
      <c r="B237" s="272">
        <v>2600</v>
      </c>
      <c r="C237" s="1795" t="s">
        <v>221</v>
      </c>
      <c r="D237" s="179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hidden="1" customHeight="1">
      <c r="A238" s="39">
        <v>320</v>
      </c>
      <c r="B238" s="272">
        <v>2700</v>
      </c>
      <c r="C238" s="1795" t="s">
        <v>222</v>
      </c>
      <c r="D238" s="179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hidden="1" customHeight="1">
      <c r="A239" s="22">
        <v>330</v>
      </c>
      <c r="B239" s="272">
        <v>2800</v>
      </c>
      <c r="C239" s="1795" t="s">
        <v>1656</v>
      </c>
      <c r="D239" s="179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hidden="1" customHeight="1">
      <c r="A240" s="22">
        <v>350</v>
      </c>
      <c r="B240" s="272">
        <v>2900</v>
      </c>
      <c r="C240" s="1791" t="s">
        <v>223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hidden="1" customHeight="1">
      <c r="A241" s="23">
        <v>355</v>
      </c>
      <c r="B241" s="346"/>
      <c r="C241" s="279">
        <v>2910</v>
      </c>
      <c r="D241" s="347" t="s">
        <v>1994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hidden="1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" hidden="1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" hidden="1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hidden="1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hidden="1" customHeight="1">
      <c r="A246" s="23">
        <v>390</v>
      </c>
      <c r="B246" s="292"/>
      <c r="C246" s="318">
        <v>2990</v>
      </c>
      <c r="D246" s="356" t="s">
        <v>1995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hidden="1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hidden="1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hidden="1" customHeight="1">
      <c r="A249" s="18">
        <v>397</v>
      </c>
      <c r="B249" s="272">
        <v>3300</v>
      </c>
      <c r="C249" s="358" t="s">
        <v>2044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hidden="1" customHeight="1">
      <c r="A250" s="14">
        <v>398</v>
      </c>
      <c r="B250" s="291"/>
      <c r="C250" s="279">
        <v>3301</v>
      </c>
      <c r="D250" s="359" t="s">
        <v>230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hidden="1" customHeight="1">
      <c r="A251" s="14">
        <v>399</v>
      </c>
      <c r="B251" s="291"/>
      <c r="C251" s="293">
        <v>3302</v>
      </c>
      <c r="D251" s="360" t="s">
        <v>714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hidden="1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hidden="1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hidden="1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 hidden="1">
      <c r="A255" s="40">
        <v>404</v>
      </c>
      <c r="B255" s="272">
        <v>3900</v>
      </c>
      <c r="C255" s="1791" t="s">
        <v>233</v>
      </c>
      <c r="D255" s="1792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 hidden="1">
      <c r="A256" s="22">
        <v>440</v>
      </c>
      <c r="B256" s="272">
        <v>4000</v>
      </c>
      <c r="C256" s="1791" t="s">
        <v>234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 hidden="1">
      <c r="A257" s="22">
        <v>450</v>
      </c>
      <c r="B257" s="272">
        <v>4100</v>
      </c>
      <c r="C257" s="1791" t="s">
        <v>235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 hidden="1">
      <c r="A258" s="22">
        <v>495</v>
      </c>
      <c r="B258" s="272">
        <v>4200</v>
      </c>
      <c r="C258" s="1791" t="s">
        <v>236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hidden="1" customHeight="1">
      <c r="A259" s="23">
        <v>500</v>
      </c>
      <c r="B259" s="362"/>
      <c r="C259" s="279">
        <v>4201</v>
      </c>
      <c r="D259" s="280" t="s">
        <v>237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hidden="1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hidden="1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hidden="1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hidden="1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hidden="1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 hidden="1">
      <c r="A265" s="22">
        <v>635</v>
      </c>
      <c r="B265" s="272">
        <v>4300</v>
      </c>
      <c r="C265" s="1791" t="s">
        <v>1661</v>
      </c>
      <c r="D265" s="1792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hidden="1" customHeight="1">
      <c r="A266" s="23">
        <v>640</v>
      </c>
      <c r="B266" s="362"/>
      <c r="C266" s="279">
        <v>4301</v>
      </c>
      <c r="D266" s="311" t="s">
        <v>243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hidden="1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hidden="1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 hidden="1">
      <c r="A269" s="22">
        <v>655</v>
      </c>
      <c r="B269" s="272">
        <v>4400</v>
      </c>
      <c r="C269" s="1791" t="s">
        <v>1658</v>
      </c>
      <c r="D269" s="1792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 hidden="1">
      <c r="A270" s="22">
        <v>665</v>
      </c>
      <c r="B270" s="272">
        <v>4500</v>
      </c>
      <c r="C270" s="1791" t="s">
        <v>1659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hidden="1" customHeight="1">
      <c r="A271" s="22">
        <v>675</v>
      </c>
      <c r="B271" s="272">
        <v>4600</v>
      </c>
      <c r="C271" s="1795" t="s">
        <v>246</v>
      </c>
      <c r="D271" s="179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 hidden="1">
      <c r="A272" s="22">
        <v>685</v>
      </c>
      <c r="B272" s="272">
        <v>4900</v>
      </c>
      <c r="C272" s="1791" t="s">
        <v>272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hidden="1" customHeight="1">
      <c r="A273" s="23">
        <v>690</v>
      </c>
      <c r="B273" s="362"/>
      <c r="C273" s="279">
        <v>4901</v>
      </c>
      <c r="D273" s="364" t="s">
        <v>273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hidden="1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 hidden="1">
      <c r="A275" s="22">
        <v>700</v>
      </c>
      <c r="B275" s="365">
        <v>5100</v>
      </c>
      <c r="C275" s="1804" t="s">
        <v>247</v>
      </c>
      <c r="D275" s="1805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 hidden="1">
      <c r="A276" s="22">
        <v>710</v>
      </c>
      <c r="B276" s="365">
        <v>5200</v>
      </c>
      <c r="C276" s="1804" t="s">
        <v>248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hidden="1" customHeight="1">
      <c r="A277" s="23">
        <v>715</v>
      </c>
      <c r="B277" s="366"/>
      <c r="C277" s="367">
        <v>5201</v>
      </c>
      <c r="D277" s="368" t="s">
        <v>249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hidden="1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hidden="1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hidden="1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hidden="1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hidden="1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hidden="1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 hidden="1">
      <c r="A284" s="22">
        <v>750</v>
      </c>
      <c r="B284" s="365">
        <v>5300</v>
      </c>
      <c r="C284" s="1804" t="s">
        <v>622</v>
      </c>
      <c r="D284" s="1805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hidden="1" customHeight="1">
      <c r="A285" s="23">
        <v>755</v>
      </c>
      <c r="B285" s="366"/>
      <c r="C285" s="367">
        <v>5301</v>
      </c>
      <c r="D285" s="368" t="s">
        <v>306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hidden="1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 hidden="1">
      <c r="A287" s="22">
        <v>765</v>
      </c>
      <c r="B287" s="365">
        <v>5400</v>
      </c>
      <c r="C287" s="1804" t="s">
        <v>684</v>
      </c>
      <c r="D287" s="1805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 hidden="1">
      <c r="A288" s="22">
        <v>775</v>
      </c>
      <c r="B288" s="272">
        <v>5500</v>
      </c>
      <c r="C288" s="1791" t="s">
        <v>685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hidden="1" customHeight="1">
      <c r="A289" s="23">
        <v>780</v>
      </c>
      <c r="B289" s="362"/>
      <c r="C289" s="279">
        <v>5501</v>
      </c>
      <c r="D289" s="311" t="s">
        <v>686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hidden="1" customHeight="1">
      <c r="A290" s="23">
        <v>785</v>
      </c>
      <c r="B290" s="362"/>
      <c r="C290" s="293">
        <v>5502</v>
      </c>
      <c r="D290" s="294" t="s">
        <v>687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hidden="1" customHeight="1">
      <c r="A291" s="23">
        <v>790</v>
      </c>
      <c r="B291" s="362"/>
      <c r="C291" s="293">
        <v>5503</v>
      </c>
      <c r="D291" s="363" t="s">
        <v>688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hidden="1" customHeight="1">
      <c r="A292" s="23">
        <v>795</v>
      </c>
      <c r="B292" s="362"/>
      <c r="C292" s="285">
        <v>5504</v>
      </c>
      <c r="D292" s="339" t="s">
        <v>689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hidden="1" customHeight="1">
      <c r="A293" s="22">
        <v>805</v>
      </c>
      <c r="B293" s="365">
        <v>5700</v>
      </c>
      <c r="C293" s="1797" t="s">
        <v>913</v>
      </c>
      <c r="D293" s="1798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hidden="1" customHeight="1">
      <c r="A294" s="23">
        <v>810</v>
      </c>
      <c r="B294" s="366"/>
      <c r="C294" s="367">
        <v>5701</v>
      </c>
      <c r="D294" s="368" t="s">
        <v>690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hidden="1" customHeight="1">
      <c r="A295" s="23">
        <v>815</v>
      </c>
      <c r="B295" s="366"/>
      <c r="C295" s="373">
        <v>5702</v>
      </c>
      <c r="D295" s="374" t="s">
        <v>691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hidden="1" customHeight="1">
      <c r="A296" s="28">
        <v>525</v>
      </c>
      <c r="B296" s="292"/>
      <c r="C296" s="375">
        <v>4071</v>
      </c>
      <c r="D296" s="376" t="s">
        <v>692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56" s="15" customFormat="1" hidden="1">
      <c r="A297" s="22">
        <v>820</v>
      </c>
      <c r="B297" s="381">
        <v>98</v>
      </c>
      <c r="C297" s="1799" t="s">
        <v>693</v>
      </c>
      <c r="D297" s="1800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hidden="1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hidden="1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hidden="1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906</v>
      </c>
      <c r="C301" s="393" t="s">
        <v>740</v>
      </c>
      <c r="D301" s="394" t="s">
        <v>914</v>
      </c>
      <c r="E301" s="395">
        <f t="shared" ref="E301:L301" si="77">SUMIF($C$607:$C$12313,$C301,E$607:E$12313)</f>
        <v>7191</v>
      </c>
      <c r="F301" s="396">
        <f t="shared" si="77"/>
        <v>7191</v>
      </c>
      <c r="G301" s="397">
        <f t="shared" si="77"/>
        <v>0</v>
      </c>
      <c r="H301" s="398">
        <f t="shared" si="77"/>
        <v>0</v>
      </c>
      <c r="I301" s="396">
        <f t="shared" si="77"/>
        <v>1927</v>
      </c>
      <c r="J301" s="397">
        <f t="shared" si="77"/>
        <v>0</v>
      </c>
      <c r="K301" s="398">
        <f t="shared" si="77"/>
        <v>0</v>
      </c>
      <c r="L301" s="395">
        <f t="shared" si="77"/>
        <v>1927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1" hidden="1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1" hidden="1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1" hidden="1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1" hidden="1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1" hidden="1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1" hidden="1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1" hidden="1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1" hidden="1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1" hidden="1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1" hidden="1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1" hidden="1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1" hidden="1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1" hidden="1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1" hidden="1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1" hidden="1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1" hidden="1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1" hidden="1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1" hidden="1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1" hidden="1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1" hidden="1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1" hidden="1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1" hidden="1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1" hidden="1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1" hidden="1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1" hidden="1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1" hidden="1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1" hidden="1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1" hidden="1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1" hidden="1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1" hidden="1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1" hidden="1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1" hidden="1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1" hidden="1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1" hidden="1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1" hidden="1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1" hidden="1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1" hidden="1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1" hidden="1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1" hidden="1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1" hidden="1" customHeight="1">
      <c r="A344" s="36"/>
      <c r="B344" s="1814"/>
      <c r="C344" s="1814"/>
      <c r="D344" s="181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1" hidden="1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1" hidden="1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7" t="str">
        <f>$B$7</f>
        <v>ОТЧЕТНИ ДАННИ ПО ЕБК ЗА СМЕТКИТЕ ЗА СРЕДСТВАТА ОТ ЕВРОПЕЙСКИЯ СЪЮЗ - ДЕС</v>
      </c>
      <c r="C348" s="1817"/>
      <c r="D348" s="181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888</v>
      </c>
      <c r="F349" s="406" t="s">
        <v>834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2" t="str">
        <f>$B$9</f>
        <v>ДГ "Нарцис"</v>
      </c>
      <c r="C350" s="1773"/>
      <c r="D350" s="1774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5" t="str">
        <f>$B$12</f>
        <v>Силистра</v>
      </c>
      <c r="C353" s="1776"/>
      <c r="D353" s="1777"/>
      <c r="E353" s="410" t="s">
        <v>889</v>
      </c>
      <c r="F353" s="232" t="str">
        <f>$F$12</f>
        <v>6905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915</v>
      </c>
      <c r="E357" s="1767" t="s">
        <v>2062</v>
      </c>
      <c r="F357" s="1768"/>
      <c r="G357" s="1768"/>
      <c r="H357" s="1769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676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">
      <c r="A359" s="36">
        <v>1</v>
      </c>
      <c r="B359" s="429" t="s">
        <v>916</v>
      </c>
      <c r="C359" s="430"/>
      <c r="D359" s="431" t="s">
        <v>677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hidden="1" customHeight="1">
      <c r="A361" s="39">
        <v>5</v>
      </c>
      <c r="B361" s="442">
        <v>3000</v>
      </c>
      <c r="C361" s="1815" t="s">
        <v>275</v>
      </c>
      <c r="D361" s="1816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hidden="1" customHeight="1">
      <c r="A362" s="36">
        <v>10</v>
      </c>
      <c r="B362" s="181"/>
      <c r="C362" s="150">
        <v>3020</v>
      </c>
      <c r="D362" s="151" t="s">
        <v>276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hidden="1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hidden="1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hidden="1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hidden="1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hidden="1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hidden="1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hidden="1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hidden="1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hidden="1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hidden="1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hidden="1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hidden="1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hidden="1" customHeight="1">
      <c r="A375" s="39">
        <v>70</v>
      </c>
      <c r="B375" s="458">
        <v>3100</v>
      </c>
      <c r="C375" s="1808" t="s">
        <v>286</v>
      </c>
      <c r="D375" s="1809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hidden="1" customHeight="1">
      <c r="A376" s="45">
        <v>75</v>
      </c>
      <c r="B376" s="149"/>
      <c r="C376" s="461">
        <v>3110</v>
      </c>
      <c r="D376" s="462" t="s">
        <v>917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hidden="1" customHeight="1">
      <c r="A377" s="23">
        <v>80</v>
      </c>
      <c r="B377" s="465"/>
      <c r="C377" s="452">
        <v>3111</v>
      </c>
      <c r="D377" s="466" t="s">
        <v>918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hidden="1" customHeight="1">
      <c r="A378" s="23">
        <v>85</v>
      </c>
      <c r="B378" s="465"/>
      <c r="C378" s="156">
        <v>3112</v>
      </c>
      <c r="D378" s="196" t="s">
        <v>919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hidden="1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hidden="1" customHeight="1">
      <c r="A380" s="23">
        <v>91</v>
      </c>
      <c r="B380" s="465"/>
      <c r="C380" s="156">
        <v>3118</v>
      </c>
      <c r="D380" s="196" t="s">
        <v>2050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hidden="1" customHeight="1">
      <c r="A381" s="23"/>
      <c r="B381" s="465"/>
      <c r="C381" s="447">
        <v>3128</v>
      </c>
      <c r="D381" s="467" t="s">
        <v>2049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hidden="1" customHeight="1">
      <c r="A382" s="23">
        <v>100</v>
      </c>
      <c r="B382" s="149"/>
      <c r="C382" s="468">
        <v>3120</v>
      </c>
      <c r="D382" s="469" t="s">
        <v>1978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hidden="1" customHeight="1">
      <c r="A383" s="22">
        <v>115</v>
      </c>
      <c r="B383" s="458">
        <v>3200</v>
      </c>
      <c r="C383" s="1808" t="s">
        <v>308</v>
      </c>
      <c r="D383" s="1809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hidden="1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hidden="1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hidden="1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hidden="1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hidden="1" customHeight="1">
      <c r="A388" s="39">
        <v>145</v>
      </c>
      <c r="B388" s="458">
        <v>6000</v>
      </c>
      <c r="C388" s="1808" t="s">
        <v>252</v>
      </c>
      <c r="D388" s="1809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hidden="1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hidden="1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hidden="1" customHeight="1">
      <c r="A391" s="39">
        <v>160</v>
      </c>
      <c r="B391" s="458">
        <v>6100</v>
      </c>
      <c r="C391" s="1808" t="s">
        <v>253</v>
      </c>
      <c r="D391" s="1809"/>
      <c r="E391" s="1378">
        <f t="shared" ref="E391:L391" si="87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hidden="1" customHeight="1">
      <c r="A392" s="36">
        <v>165</v>
      </c>
      <c r="B392" s="171"/>
      <c r="C392" s="150">
        <v>6101</v>
      </c>
      <c r="D392" s="151" t="s">
        <v>696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hidden="1" customHeight="1">
      <c r="A393" s="36">
        <v>170</v>
      </c>
      <c r="B393" s="171"/>
      <c r="C393" s="156">
        <v>6102</v>
      </c>
      <c r="D393" s="184" t="s">
        <v>697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hidden="1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hidden="1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hidden="1" customHeight="1">
      <c r="A396" s="22">
        <v>185</v>
      </c>
      <c r="B396" s="458">
        <v>6200</v>
      </c>
      <c r="C396" s="1808" t="s">
        <v>255</v>
      </c>
      <c r="D396" s="1809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hidden="1" customHeight="1">
      <c r="A397" s="23">
        <v>190</v>
      </c>
      <c r="B397" s="476"/>
      <c r="C397" s="150">
        <v>6201</v>
      </c>
      <c r="D397" s="477" t="s">
        <v>1979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hidden="1" customHeight="1">
      <c r="A398" s="23">
        <v>195</v>
      </c>
      <c r="B398" s="149"/>
      <c r="C398" s="179">
        <v>6202</v>
      </c>
      <c r="D398" s="478" t="s">
        <v>2071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hidden="1" customHeight="1">
      <c r="A399" s="22">
        <v>200</v>
      </c>
      <c r="B399" s="458">
        <v>6300</v>
      </c>
      <c r="C399" s="1808" t="s">
        <v>256</v>
      </c>
      <c r="D399" s="1809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hidden="1" customHeight="1">
      <c r="A400" s="23">
        <v>205</v>
      </c>
      <c r="B400" s="149"/>
      <c r="C400" s="150">
        <v>6301</v>
      </c>
      <c r="D400" s="477" t="s">
        <v>1979</v>
      </c>
      <c r="E400" s="1379">
        <f t="shared" si="81"/>
        <v>0</v>
      </c>
      <c r="F400" s="1670">
        <v>0</v>
      </c>
      <c r="G400" s="1619"/>
      <c r="H400" s="154">
        <v>0</v>
      </c>
      <c r="I400" s="1670">
        <v>0</v>
      </c>
      <c r="J400" s="1619"/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hidden="1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hidden="1" customHeight="1">
      <c r="A402" s="26">
        <v>210</v>
      </c>
      <c r="B402" s="458">
        <v>6400</v>
      </c>
      <c r="C402" s="1808" t="s">
        <v>920</v>
      </c>
      <c r="D402" s="1809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 hidden="1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 hidden="1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hidden="1" customHeight="1">
      <c r="A405" s="47">
        <v>213</v>
      </c>
      <c r="B405" s="458">
        <v>6500</v>
      </c>
      <c r="C405" s="1808" t="s">
        <v>679</v>
      </c>
      <c r="D405" s="180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hidden="1" customHeight="1">
      <c r="A406" s="22">
        <v>215</v>
      </c>
      <c r="B406" s="458">
        <v>6600</v>
      </c>
      <c r="C406" s="1808" t="s">
        <v>680</v>
      </c>
      <c r="D406" s="1809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hidden="1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hidden="1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hidden="1" customHeight="1">
      <c r="A409" s="22">
        <v>215</v>
      </c>
      <c r="B409" s="458">
        <v>6700</v>
      </c>
      <c r="C409" s="1808" t="s">
        <v>698</v>
      </c>
      <c r="D409" s="1809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hidden="1" customHeight="1">
      <c r="A410" s="25">
        <v>220</v>
      </c>
      <c r="B410" s="149"/>
      <c r="C410" s="150">
        <v>6701</v>
      </c>
      <c r="D410" s="151" t="s">
        <v>699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hidden="1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hidden="1" customHeight="1">
      <c r="A412" s="22">
        <v>230</v>
      </c>
      <c r="B412" s="458">
        <v>6900</v>
      </c>
      <c r="C412" s="1808" t="s">
        <v>259</v>
      </c>
      <c r="D412" s="1809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hidden="1" customHeight="1">
      <c r="A413" s="23">
        <v>235</v>
      </c>
      <c r="B413" s="195"/>
      <c r="C413" s="485">
        <v>6901</v>
      </c>
      <c r="D413" s="151" t="s">
        <v>700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hidden="1" customHeight="1">
      <c r="A414" s="23">
        <v>240</v>
      </c>
      <c r="B414" s="195"/>
      <c r="C414" s="156">
        <v>6905</v>
      </c>
      <c r="D414" s="184" t="s">
        <v>681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hidden="1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hidden="1" customHeight="1">
      <c r="A416" s="23">
        <v>245</v>
      </c>
      <c r="B416" s="195"/>
      <c r="C416" s="156">
        <v>6907</v>
      </c>
      <c r="D416" s="184" t="s">
        <v>921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hidden="1" customHeight="1">
      <c r="A417" s="23">
        <v>250</v>
      </c>
      <c r="B417" s="195"/>
      <c r="C417" s="156">
        <v>6908</v>
      </c>
      <c r="D417" s="184" t="s">
        <v>701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hidden="1" customHeight="1">
      <c r="A418" s="23">
        <v>255</v>
      </c>
      <c r="B418" s="195"/>
      <c r="C418" s="179">
        <v>6909</v>
      </c>
      <c r="D418" s="186" t="s">
        <v>702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hidden="1" customHeight="1" thickBot="1">
      <c r="A419" s="36">
        <v>260</v>
      </c>
      <c r="B419" s="492" t="s">
        <v>906</v>
      </c>
      <c r="C419" s="493" t="s">
        <v>740</v>
      </c>
      <c r="D419" s="494" t="s">
        <v>922</v>
      </c>
      <c r="E419" s="512">
        <f t="shared" ref="E419:L419" si="95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 t="str">
        <f t="shared" si="80"/>
        <v/>
      </c>
      <c r="N419" s="405"/>
    </row>
    <row r="420" spans="1:14" ht="16" hidden="1" thickTop="1">
      <c r="A420" s="36">
        <v>261</v>
      </c>
      <c r="B420" s="497" t="s">
        <v>923</v>
      </c>
      <c r="C420" s="498"/>
      <c r="D420" s="499" t="s">
        <v>678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 hidden="1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hidden="1" customHeight="1">
      <c r="A422" s="39">
        <v>265</v>
      </c>
      <c r="B422" s="458">
        <v>7400</v>
      </c>
      <c r="C422" s="1808" t="s">
        <v>766</v>
      </c>
      <c r="D422" s="1809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hidden="1" customHeight="1">
      <c r="A423" s="39">
        <v>275</v>
      </c>
      <c r="B423" s="458">
        <v>7500</v>
      </c>
      <c r="C423" s="1808" t="s">
        <v>703</v>
      </c>
      <c r="D423" s="1809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hidden="1" customHeight="1">
      <c r="A424" s="22">
        <v>285</v>
      </c>
      <c r="B424" s="458">
        <v>7600</v>
      </c>
      <c r="C424" s="1808" t="s">
        <v>260</v>
      </c>
      <c r="D424" s="1809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 t="str">
        <f t="shared" si="80"/>
        <v/>
      </c>
      <c r="N424" s="405"/>
    </row>
    <row r="425" spans="1:14" s="15" customFormat="1" ht="18" hidden="1" customHeight="1">
      <c r="A425" s="22">
        <v>295</v>
      </c>
      <c r="B425" s="458">
        <v>7700</v>
      </c>
      <c r="C425" s="1808" t="s">
        <v>682</v>
      </c>
      <c r="D425" s="1809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hidden="1" customHeight="1">
      <c r="A426" s="22">
        <v>215</v>
      </c>
      <c r="B426" s="458">
        <v>7800</v>
      </c>
      <c r="C426" s="1808" t="s">
        <v>924</v>
      </c>
      <c r="D426" s="1809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hidden="1" customHeight="1">
      <c r="A427" s="25">
        <v>220</v>
      </c>
      <c r="B427" s="149"/>
      <c r="C427" s="150">
        <v>7833</v>
      </c>
      <c r="D427" s="151" t="s">
        <v>704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 hidden="1">
      <c r="A428" s="23">
        <v>225</v>
      </c>
      <c r="B428" s="149"/>
      <c r="C428" s="162">
        <v>7888</v>
      </c>
      <c r="D428" s="185" t="s">
        <v>925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906</v>
      </c>
      <c r="C429" s="510" t="s">
        <v>740</v>
      </c>
      <c r="D429" s="511" t="s">
        <v>926</v>
      </c>
      <c r="E429" s="512">
        <f t="shared" ref="E429:L429" si="97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ДЕС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888</v>
      </c>
      <c r="F434" s="406" t="s">
        <v>834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2" t="str">
        <f>$B$9</f>
        <v>ДГ "Нарцис"</v>
      </c>
      <c r="C435" s="1773"/>
      <c r="D435" s="1774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5" t="str">
        <f>$B$12</f>
        <v>Силистра</v>
      </c>
      <c r="C438" s="1776"/>
      <c r="D438" s="1777"/>
      <c r="E438" s="410" t="s">
        <v>889</v>
      </c>
      <c r="F438" s="232" t="str">
        <f>$F$12</f>
        <v>6905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7.5">
      <c r="A440" s="23"/>
      <c r="B440" s="237"/>
      <c r="C440" s="237"/>
      <c r="D440" s="519" t="s">
        <v>890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2064</v>
      </c>
      <c r="F442" s="1756"/>
      <c r="G442" s="1756"/>
      <c r="H442" s="1757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884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8.5" thickBot="1">
      <c r="A444" s="23"/>
      <c r="B444" s="532"/>
      <c r="C444" s="533"/>
      <c r="D444" s="534" t="s">
        <v>885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886</v>
      </c>
      <c r="E445" s="545">
        <f t="shared" ref="E445:L445" si="99">+E169-E301+E419+E429</f>
        <v>-7191</v>
      </c>
      <c r="F445" s="546">
        <f t="shared" si="99"/>
        <v>-7191</v>
      </c>
      <c r="G445" s="547">
        <f t="shared" si="99"/>
        <v>0</v>
      </c>
      <c r="H445" s="548">
        <f t="shared" si="99"/>
        <v>0</v>
      </c>
      <c r="I445" s="546">
        <f t="shared" si="99"/>
        <v>-1927</v>
      </c>
      <c r="J445" s="547">
        <f t="shared" si="99"/>
        <v>0</v>
      </c>
      <c r="K445" s="548">
        <f t="shared" si="99"/>
        <v>0</v>
      </c>
      <c r="L445" s="549">
        <f t="shared" si="99"/>
        <v>-1927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887</v>
      </c>
      <c r="E446" s="552">
        <f t="shared" ref="E446:K447" si="100">+E597</f>
        <v>7191</v>
      </c>
      <c r="F446" s="553">
        <f t="shared" si="100"/>
        <v>7191</v>
      </c>
      <c r="G446" s="554">
        <f t="shared" si="100"/>
        <v>0</v>
      </c>
      <c r="H446" s="555">
        <f t="shared" si="100"/>
        <v>0</v>
      </c>
      <c r="I446" s="553">
        <f t="shared" si="100"/>
        <v>1927</v>
      </c>
      <c r="J446" s="554">
        <f t="shared" si="100"/>
        <v>0</v>
      </c>
      <c r="K446" s="555">
        <f t="shared" si="100"/>
        <v>0</v>
      </c>
      <c r="L446" s="556">
        <f>+L597</f>
        <v>1927</v>
      </c>
      <c r="M446" s="7">
        <v>1</v>
      </c>
      <c r="N446" s="518"/>
    </row>
    <row r="447" spans="1:14" ht="16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ДЕС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888</v>
      </c>
      <c r="F450" s="406" t="s">
        <v>834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2" t="str">
        <f>$B$9</f>
        <v>ДГ "Нарцис"</v>
      </c>
      <c r="C451" s="1773"/>
      <c r="D451" s="1774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5" t="str">
        <f>$B$12</f>
        <v>Силистра</v>
      </c>
      <c r="C454" s="1776"/>
      <c r="D454" s="1777"/>
      <c r="E454" s="410" t="s">
        <v>889</v>
      </c>
      <c r="F454" s="232" t="str">
        <f>$F$12</f>
        <v>6905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7.5">
      <c r="A456" s="23"/>
      <c r="B456" s="236"/>
      <c r="C456" s="237"/>
      <c r="D456" s="519" t="s">
        <v>890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927</v>
      </c>
      <c r="C458" s="562"/>
      <c r="D458" s="563"/>
      <c r="E458" s="1758" t="s">
        <v>2066</v>
      </c>
      <c r="F458" s="1759"/>
      <c r="G458" s="1759"/>
      <c r="H458" s="1760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676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">
      <c r="A460" s="23">
        <v>1</v>
      </c>
      <c r="B460" s="574"/>
      <c r="C460" s="575"/>
      <c r="D460" s="576" t="s">
        <v>694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hidden="1" customHeight="1">
      <c r="A461" s="22">
        <v>5</v>
      </c>
      <c r="B461" s="577">
        <v>7000</v>
      </c>
      <c r="C461" s="1806" t="s">
        <v>767</v>
      </c>
      <c r="D461" s="1807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hidden="1" customHeight="1">
      <c r="A462" s="23">
        <v>10</v>
      </c>
      <c r="B462" s="582"/>
      <c r="C462" s="150">
        <v>7001</v>
      </c>
      <c r="D462" s="583" t="s">
        <v>683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hidden="1" customHeight="1">
      <c r="A463" s="24">
        <v>20</v>
      </c>
      <c r="B463" s="582"/>
      <c r="C463" s="156">
        <v>7003</v>
      </c>
      <c r="D463" s="184" t="s">
        <v>768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hidden="1" customHeight="1">
      <c r="A464" s="24">
        <v>25</v>
      </c>
      <c r="B464" s="582"/>
      <c r="C464" s="179">
        <v>7010</v>
      </c>
      <c r="D464" s="188" t="s">
        <v>769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 hidden="1">
      <c r="A465" s="22">
        <v>30</v>
      </c>
      <c r="B465" s="577">
        <v>7100</v>
      </c>
      <c r="C465" s="1844" t="s">
        <v>770</v>
      </c>
      <c r="D465" s="1844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hidden="1" customHeight="1">
      <c r="A466" s="23">
        <v>35</v>
      </c>
      <c r="B466" s="582"/>
      <c r="C466" s="150">
        <v>7101</v>
      </c>
      <c r="D466" s="588" t="s">
        <v>771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hidden="1" customHeight="1">
      <c r="A467" s="23">
        <v>40</v>
      </c>
      <c r="B467" s="582"/>
      <c r="C467" s="179">
        <v>7102</v>
      </c>
      <c r="D467" s="188" t="s">
        <v>772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 hidden="1">
      <c r="A468" s="22">
        <v>45</v>
      </c>
      <c r="B468" s="577">
        <v>7200</v>
      </c>
      <c r="C468" s="1844" t="s">
        <v>1996</v>
      </c>
      <c r="D468" s="1844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hidden="1" customHeight="1">
      <c r="A469" s="23">
        <v>50</v>
      </c>
      <c r="B469" s="582"/>
      <c r="C469" s="589">
        <v>7201</v>
      </c>
      <c r="D469" s="590" t="s">
        <v>1997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hidden="1" customHeight="1">
      <c r="A470" s="23">
        <v>55</v>
      </c>
      <c r="B470" s="582"/>
      <c r="C470" s="162">
        <v>7202</v>
      </c>
      <c r="D470" s="592" t="s">
        <v>1998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hidden="1" customHeight="1">
      <c r="A471" s="22">
        <v>60</v>
      </c>
      <c r="B471" s="577">
        <v>7300</v>
      </c>
      <c r="C471" s="1806" t="s">
        <v>773</v>
      </c>
      <c r="D471" s="1807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hidden="1" customHeight="1">
      <c r="A472" s="23">
        <v>65</v>
      </c>
      <c r="B472" s="149"/>
      <c r="C472" s="589">
        <v>7320</v>
      </c>
      <c r="D472" s="594" t="s">
        <v>774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" hidden="1">
      <c r="A473" s="23">
        <v>85</v>
      </c>
      <c r="B473" s="149"/>
      <c r="C473" s="162">
        <v>7369</v>
      </c>
      <c r="D473" s="596" t="s">
        <v>775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" hidden="1">
      <c r="A474" s="23">
        <v>90</v>
      </c>
      <c r="B474" s="149"/>
      <c r="C474" s="598">
        <v>7370</v>
      </c>
      <c r="D474" s="599" t="s">
        <v>776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hidden="1" customHeight="1">
      <c r="A475" s="23">
        <v>95</v>
      </c>
      <c r="B475" s="149"/>
      <c r="C475" s="589">
        <v>7391</v>
      </c>
      <c r="D475" s="603" t="s">
        <v>777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hidden="1" customHeight="1">
      <c r="A476" s="23">
        <v>100</v>
      </c>
      <c r="B476" s="149"/>
      <c r="C476" s="156">
        <v>7392</v>
      </c>
      <c r="D476" s="604" t="s">
        <v>778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hidden="1" customHeight="1">
      <c r="A477" s="23">
        <v>105</v>
      </c>
      <c r="B477" s="149"/>
      <c r="C477" s="162">
        <v>7393</v>
      </c>
      <c r="D477" s="182" t="s">
        <v>779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hidden="1" customHeight="1">
      <c r="A478" s="26">
        <v>110</v>
      </c>
      <c r="B478" s="577">
        <v>7900</v>
      </c>
      <c r="C478" s="1845" t="s">
        <v>780</v>
      </c>
      <c r="D478" s="1846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hidden="1" customHeight="1">
      <c r="A479" s="53">
        <v>115</v>
      </c>
      <c r="B479" s="149"/>
      <c r="C479" s="608">
        <v>7901</v>
      </c>
      <c r="D479" s="609" t="s">
        <v>781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hidden="1" customHeight="1">
      <c r="A480" s="53">
        <v>120</v>
      </c>
      <c r="B480" s="149"/>
      <c r="C480" s="610">
        <v>7902</v>
      </c>
      <c r="D480" s="611" t="s">
        <v>782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hidden="1" customHeight="1">
      <c r="A481" s="22">
        <v>125</v>
      </c>
      <c r="B481" s="577">
        <v>8000</v>
      </c>
      <c r="C481" s="1819" t="s">
        <v>928</v>
      </c>
      <c r="D481" s="1819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hidden="1" customHeight="1">
      <c r="A482" s="23">
        <v>130</v>
      </c>
      <c r="B482" s="171"/>
      <c r="C482" s="589">
        <v>8011</v>
      </c>
      <c r="D482" s="612" t="s">
        <v>783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hidden="1" customHeight="1">
      <c r="A483" s="23">
        <v>135</v>
      </c>
      <c r="B483" s="171"/>
      <c r="C483" s="156">
        <v>8012</v>
      </c>
      <c r="D483" s="157" t="s">
        <v>784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hidden="1" customHeight="1">
      <c r="A484" s="23">
        <v>140</v>
      </c>
      <c r="B484" s="171"/>
      <c r="C484" s="156">
        <v>8017</v>
      </c>
      <c r="D484" s="157" t="s">
        <v>785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hidden="1" customHeight="1">
      <c r="A485" s="23">
        <v>145</v>
      </c>
      <c r="B485" s="171"/>
      <c r="C485" s="162">
        <v>8018</v>
      </c>
      <c r="D485" s="182" t="s">
        <v>786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hidden="1" customHeight="1">
      <c r="A486" s="23">
        <v>150</v>
      </c>
      <c r="B486" s="171"/>
      <c r="C486" s="452">
        <v>8031</v>
      </c>
      <c r="D486" s="453" t="s">
        <v>787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hidden="1" customHeight="1">
      <c r="A487" s="23">
        <v>155</v>
      </c>
      <c r="B487" s="171"/>
      <c r="C487" s="156">
        <v>8032</v>
      </c>
      <c r="D487" s="157" t="s">
        <v>788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hidden="1" customHeight="1">
      <c r="A488" s="23">
        <v>175</v>
      </c>
      <c r="B488" s="171"/>
      <c r="C488" s="156">
        <v>8037</v>
      </c>
      <c r="D488" s="157" t="s">
        <v>789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hidden="1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hidden="1" customHeight="1">
      <c r="A490" s="23">
        <v>185</v>
      </c>
      <c r="B490" s="171"/>
      <c r="C490" s="452">
        <v>8051</v>
      </c>
      <c r="D490" s="466" t="s">
        <v>929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hidden="1" customHeight="1">
      <c r="A491" s="23">
        <v>190</v>
      </c>
      <c r="B491" s="171"/>
      <c r="C491" s="156">
        <v>8052</v>
      </c>
      <c r="D491" s="196" t="s">
        <v>930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hidden="1" customHeight="1">
      <c r="A492" s="23">
        <v>195</v>
      </c>
      <c r="B492" s="171"/>
      <c r="C492" s="156">
        <v>8057</v>
      </c>
      <c r="D492" s="196" t="s">
        <v>931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hidden="1" customHeight="1">
      <c r="A493" s="23">
        <v>200</v>
      </c>
      <c r="B493" s="171"/>
      <c r="C493" s="447">
        <v>8058</v>
      </c>
      <c r="D493" s="467" t="s">
        <v>932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hidden="1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hidden="1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hidden="1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hidden="1" customHeight="1">
      <c r="A497" s="22">
        <v>220</v>
      </c>
      <c r="B497" s="577">
        <v>8100</v>
      </c>
      <c r="C497" s="1843" t="s">
        <v>933</v>
      </c>
      <c r="D497" s="1847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hidden="1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hidden="1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" hidden="1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" hidden="1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hidden="1" customHeight="1">
      <c r="A502" s="22">
        <v>245</v>
      </c>
      <c r="B502" s="577">
        <v>8200</v>
      </c>
      <c r="C502" s="1843" t="s">
        <v>24</v>
      </c>
      <c r="D502" s="184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hidden="1" customHeight="1">
      <c r="A503" s="22">
        <v>255</v>
      </c>
      <c r="B503" s="577">
        <v>8300</v>
      </c>
      <c r="C503" s="1848" t="s">
        <v>934</v>
      </c>
      <c r="D503" s="1848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hidden="1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hidden="1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hidden="1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hidden="1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hidden="1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hidden="1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hidden="1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hidden="1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 hidden="1">
      <c r="A512" s="22">
        <v>295</v>
      </c>
      <c r="B512" s="577">
        <v>8500</v>
      </c>
      <c r="C512" s="1819" t="s">
        <v>33</v>
      </c>
      <c r="D512" s="1819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hidden="1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hidden="1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hidden="1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 hidden="1">
      <c r="A516" s="22">
        <v>315</v>
      </c>
      <c r="B516" s="619">
        <v>8600</v>
      </c>
      <c r="C516" s="1819" t="s">
        <v>37</v>
      </c>
      <c r="D516" s="1819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hidden="1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hidden="1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hidden="1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hidden="1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 hidden="1">
      <c r="A521" s="22">
        <v>295</v>
      </c>
      <c r="B521" s="577">
        <v>8700</v>
      </c>
      <c r="C521" s="1819" t="s">
        <v>935</v>
      </c>
      <c r="D521" s="1820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 hidden="1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 hidden="1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43" t="s">
        <v>936</v>
      </c>
      <c r="D524" s="1822"/>
      <c r="E524" s="578">
        <f t="shared" ref="E524:L524" si="120">SUM(E525:E530)</f>
        <v>7191</v>
      </c>
      <c r="F524" s="587">
        <f t="shared" si="120"/>
        <v>7191</v>
      </c>
      <c r="G524" s="580">
        <f t="shared" si="120"/>
        <v>0</v>
      </c>
      <c r="H524" s="581">
        <f>SUM(H525:H530)</f>
        <v>0</v>
      </c>
      <c r="I524" s="587">
        <f t="shared" si="120"/>
        <v>1927</v>
      </c>
      <c r="J524" s="580">
        <f t="shared" si="120"/>
        <v>0</v>
      </c>
      <c r="K524" s="581">
        <f t="shared" si="120"/>
        <v>0</v>
      </c>
      <c r="L524" s="578">
        <f t="shared" si="120"/>
        <v>1927</v>
      </c>
      <c r="M524" s="7">
        <f t="shared" si="103"/>
        <v>1</v>
      </c>
      <c r="N524" s="518"/>
    </row>
    <row r="525" spans="1:14" ht="18" hidden="1" customHeight="1">
      <c r="A525" s="23">
        <v>360</v>
      </c>
      <c r="B525" s="149"/>
      <c r="C525" s="150">
        <v>8801</v>
      </c>
      <c r="D525" s="151" t="s">
        <v>300</v>
      </c>
      <c r="E525" s="1389">
        <f t="shared" ref="E525:E530" si="121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hidden="1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937</v>
      </c>
      <c r="E527" s="1387">
        <f t="shared" si="121"/>
        <v>7191</v>
      </c>
      <c r="F527" s="164">
        <v>7191</v>
      </c>
      <c r="G527" s="165"/>
      <c r="H527" s="585">
        <v>0</v>
      </c>
      <c r="I527" s="164">
        <v>1927</v>
      </c>
      <c r="J527" s="165"/>
      <c r="K527" s="585">
        <v>0</v>
      </c>
      <c r="L527" s="1387">
        <f t="shared" si="116"/>
        <v>1927</v>
      </c>
      <c r="M527" s="7">
        <f t="shared" si="122"/>
        <v>1</v>
      </c>
      <c r="N527" s="518"/>
    </row>
    <row r="528" spans="1:14" ht="18" hidden="1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hidden="1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hidden="1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hidden="1" customHeight="1">
      <c r="A531" s="22">
        <v>375</v>
      </c>
      <c r="B531" s="577">
        <v>8900</v>
      </c>
      <c r="C531" s="1823" t="s">
        <v>312</v>
      </c>
      <c r="D531" s="1824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hidden="1" customHeight="1">
      <c r="A532" s="23">
        <v>380</v>
      </c>
      <c r="B532" s="195"/>
      <c r="C532" s="150">
        <v>8901</v>
      </c>
      <c r="D532" s="151" t="s">
        <v>804</v>
      </c>
      <c r="E532" s="1389">
        <f t="shared" ref="E532:E595" si="124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idden="1">
      <c r="A533" s="23">
        <v>385</v>
      </c>
      <c r="B533" s="195"/>
      <c r="C533" s="156">
        <v>8902</v>
      </c>
      <c r="D533" s="157" t="s">
        <v>805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 hidden="1">
      <c r="A534" s="23">
        <v>390</v>
      </c>
      <c r="B534" s="195"/>
      <c r="C534" s="179">
        <v>8903</v>
      </c>
      <c r="D534" s="172" t="s">
        <v>705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 hidden="1">
      <c r="A535" s="22">
        <v>395</v>
      </c>
      <c r="B535" s="577">
        <v>9000</v>
      </c>
      <c r="C535" s="1819" t="s">
        <v>938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hidden="1" customHeight="1">
      <c r="A536" s="22">
        <v>405</v>
      </c>
      <c r="B536" s="624">
        <v>9100</v>
      </c>
      <c r="C536" s="1818" t="s">
        <v>939</v>
      </c>
      <c r="D536" s="1818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hidden="1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hidden="1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hidden="1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hidden="1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hidden="1" customHeight="1">
      <c r="A541" s="22">
        <v>430</v>
      </c>
      <c r="B541" s="577">
        <v>9200</v>
      </c>
      <c r="C541" s="1821" t="s">
        <v>940</v>
      </c>
      <c r="D541" s="1822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hidden="1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hidden="1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hidden="1" customHeight="1">
      <c r="A544" s="39">
        <v>445</v>
      </c>
      <c r="B544" s="577">
        <v>9300</v>
      </c>
      <c r="C544" s="1819" t="s">
        <v>941</v>
      </c>
      <c r="D544" s="1819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hidden="1" customHeight="1">
      <c r="A545" s="36">
        <v>450</v>
      </c>
      <c r="B545" s="149"/>
      <c r="C545" s="150">
        <v>9301</v>
      </c>
      <c r="D545" s="187" t="s">
        <v>806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hidden="1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hidden="1" customHeight="1">
      <c r="A547" s="53">
        <v>451</v>
      </c>
      <c r="B547" s="149"/>
      <c r="C547" s="629">
        <v>9317</v>
      </c>
      <c r="D547" s="630" t="s">
        <v>807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hidden="1" customHeight="1">
      <c r="A548" s="53">
        <v>452</v>
      </c>
      <c r="B548" s="149"/>
      <c r="C548" s="631">
        <v>9318</v>
      </c>
      <c r="D548" s="632" t="s">
        <v>808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" hidden="1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" hidden="1">
      <c r="A550" s="44">
        <v>457</v>
      </c>
      <c r="B550" s="149"/>
      <c r="C550" s="156">
        <v>9322</v>
      </c>
      <c r="D550" s="634" t="s">
        <v>813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" hidden="1">
      <c r="A551" s="44">
        <v>458</v>
      </c>
      <c r="B551" s="149"/>
      <c r="C551" s="156">
        <v>9323</v>
      </c>
      <c r="D551" s="634" t="s">
        <v>814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" hidden="1">
      <c r="A552" s="44">
        <v>459</v>
      </c>
      <c r="B552" s="149"/>
      <c r="C552" s="156">
        <v>9324</v>
      </c>
      <c r="D552" s="634" t="s">
        <v>815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hidden="1" customHeight="1">
      <c r="A553" s="44">
        <v>460</v>
      </c>
      <c r="B553" s="149"/>
      <c r="C553" s="156">
        <v>9325</v>
      </c>
      <c r="D553" s="634" t="s">
        <v>816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hidden="1" customHeight="1">
      <c r="A554" s="44">
        <v>461</v>
      </c>
      <c r="B554" s="149"/>
      <c r="C554" s="156">
        <v>9326</v>
      </c>
      <c r="D554" s="634" t="s">
        <v>817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hidden="1" customHeight="1">
      <c r="A555" s="36"/>
      <c r="B555" s="149"/>
      <c r="C555" s="156">
        <v>9327</v>
      </c>
      <c r="D555" s="634" t="s">
        <v>818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hidden="1" customHeight="1">
      <c r="A556" s="36"/>
      <c r="B556" s="149"/>
      <c r="C556" s="447">
        <v>9328</v>
      </c>
      <c r="D556" s="635" t="s">
        <v>819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" hidden="1">
      <c r="A557" s="44">
        <v>462</v>
      </c>
      <c r="B557" s="149"/>
      <c r="C557" s="468">
        <v>9330</v>
      </c>
      <c r="D557" s="621" t="s">
        <v>820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" hidden="1">
      <c r="A558" s="36"/>
      <c r="B558" s="149"/>
      <c r="C558" s="452">
        <v>9336</v>
      </c>
      <c r="D558" s="633" t="s">
        <v>942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" hidden="1">
      <c r="A559" s="44">
        <v>462</v>
      </c>
      <c r="B559" s="149"/>
      <c r="C559" s="156">
        <v>9337</v>
      </c>
      <c r="D559" s="157" t="s">
        <v>943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hidden="1" customHeight="1">
      <c r="A560" s="36"/>
      <c r="B560" s="149"/>
      <c r="C560" s="156">
        <v>9338</v>
      </c>
      <c r="D560" s="634" t="s">
        <v>944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hidden="1" customHeight="1">
      <c r="A561" s="44">
        <v>462</v>
      </c>
      <c r="B561" s="149"/>
      <c r="C561" s="447">
        <v>9339</v>
      </c>
      <c r="D561" s="448" t="s">
        <v>945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hidden="1" customHeight="1">
      <c r="A562" s="36"/>
      <c r="B562" s="149"/>
      <c r="C562" s="452">
        <v>9355</v>
      </c>
      <c r="D562" s="638" t="s">
        <v>946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hidden="1" customHeight="1">
      <c r="A563" s="44">
        <v>462</v>
      </c>
      <c r="B563" s="149"/>
      <c r="C563" s="447">
        <v>9356</v>
      </c>
      <c r="D563" s="639" t="s">
        <v>947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hidden="1" customHeight="1">
      <c r="A564" s="44">
        <v>462</v>
      </c>
      <c r="B564" s="149"/>
      <c r="C564" s="452">
        <v>9395</v>
      </c>
      <c r="D564" s="466" t="s">
        <v>948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hidden="1" customHeight="1">
      <c r="A565" s="36">
        <v>465</v>
      </c>
      <c r="B565" s="149"/>
      <c r="C565" s="179">
        <v>9396</v>
      </c>
      <c r="D565" s="640" t="s">
        <v>949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hidden="1" customHeight="1">
      <c r="A566" s="39">
        <v>470</v>
      </c>
      <c r="B566" s="577">
        <v>9500</v>
      </c>
      <c r="C566" s="1821" t="s">
        <v>950</v>
      </c>
      <c r="D566" s="1821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hidden="1" customHeight="1">
      <c r="A567" s="36">
        <v>475</v>
      </c>
      <c r="B567" s="149"/>
      <c r="C567" s="150">
        <v>9501</v>
      </c>
      <c r="D567" s="187" t="s">
        <v>821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hidden="1" customHeight="1">
      <c r="A568" s="36">
        <v>480</v>
      </c>
      <c r="B568" s="149"/>
      <c r="C568" s="156">
        <v>9502</v>
      </c>
      <c r="D568" s="604" t="s">
        <v>822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hidden="1" customHeight="1">
      <c r="A569" s="36">
        <v>485</v>
      </c>
      <c r="B569" s="149"/>
      <c r="C569" s="156">
        <v>9503</v>
      </c>
      <c r="D569" s="604" t="s">
        <v>863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hidden="1" customHeight="1">
      <c r="A570" s="36">
        <v>490</v>
      </c>
      <c r="B570" s="149"/>
      <c r="C570" s="156">
        <v>9504</v>
      </c>
      <c r="D570" s="604" t="s">
        <v>864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hidden="1" customHeight="1">
      <c r="A571" s="36">
        <v>495</v>
      </c>
      <c r="B571" s="149"/>
      <c r="C571" s="156">
        <v>9505</v>
      </c>
      <c r="D571" s="604" t="s">
        <v>823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hidden="1" customHeight="1">
      <c r="A572" s="36">
        <v>500</v>
      </c>
      <c r="B572" s="149"/>
      <c r="C572" s="156">
        <v>9506</v>
      </c>
      <c r="D572" s="604" t="s">
        <v>824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hidden="1" customHeight="1">
      <c r="A573" s="36">
        <v>505</v>
      </c>
      <c r="B573" s="149"/>
      <c r="C573" s="156">
        <v>9507</v>
      </c>
      <c r="D573" s="604" t="s">
        <v>825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hidden="1" customHeight="1">
      <c r="A574" s="36">
        <v>510</v>
      </c>
      <c r="B574" s="149"/>
      <c r="C574" s="156">
        <v>9508</v>
      </c>
      <c r="D574" s="604" t="s">
        <v>826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hidden="1" customHeight="1">
      <c r="A575" s="36">
        <v>515</v>
      </c>
      <c r="B575" s="149"/>
      <c r="C575" s="156">
        <v>9509</v>
      </c>
      <c r="D575" s="604" t="s">
        <v>865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hidden="1" customHeight="1">
      <c r="A576" s="36">
        <v>520</v>
      </c>
      <c r="B576" s="149"/>
      <c r="C576" s="156">
        <v>9510</v>
      </c>
      <c r="D576" s="604" t="s">
        <v>866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hidden="1" customHeight="1">
      <c r="A577" s="36">
        <v>525</v>
      </c>
      <c r="B577" s="149"/>
      <c r="C577" s="156">
        <v>9511</v>
      </c>
      <c r="D577" s="604" t="s">
        <v>827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hidden="1" customHeight="1">
      <c r="A578" s="36">
        <v>530</v>
      </c>
      <c r="B578" s="149"/>
      <c r="C578" s="156">
        <v>9512</v>
      </c>
      <c r="D578" s="604" t="s">
        <v>828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hidden="1" customHeight="1">
      <c r="A579" s="36">
        <v>535</v>
      </c>
      <c r="B579" s="149"/>
      <c r="C579" s="162">
        <v>9513</v>
      </c>
      <c r="D579" s="182" t="s">
        <v>829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" hidden="1">
      <c r="A580" s="36">
        <v>540</v>
      </c>
      <c r="B580" s="149"/>
      <c r="C580" s="598">
        <v>9514</v>
      </c>
      <c r="D580" s="613" t="s">
        <v>830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hidden="1" customHeight="1">
      <c r="A581" s="36">
        <v>545</v>
      </c>
      <c r="B581" s="641"/>
      <c r="C581" s="642">
        <v>9521</v>
      </c>
      <c r="D581" s="466" t="s">
        <v>951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hidden="1" customHeight="1">
      <c r="A582" s="36">
        <v>550</v>
      </c>
      <c r="B582" s="149"/>
      <c r="C582" s="156">
        <v>9522</v>
      </c>
      <c r="D582" s="643" t="s">
        <v>952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hidden="1" customHeight="1">
      <c r="A583" s="36">
        <v>555</v>
      </c>
      <c r="B583" s="149"/>
      <c r="C583" s="156">
        <v>9528</v>
      </c>
      <c r="D583" s="643" t="s">
        <v>953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hidden="1" customHeight="1">
      <c r="A584" s="36">
        <v>560</v>
      </c>
      <c r="B584" s="149"/>
      <c r="C584" s="447">
        <v>9529</v>
      </c>
      <c r="D584" s="639" t="s">
        <v>954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" hidden="1">
      <c r="A585" s="36">
        <v>561</v>
      </c>
      <c r="B585" s="149"/>
      <c r="C585" s="468">
        <v>9549</v>
      </c>
      <c r="D585" s="644" t="s">
        <v>831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hidden="1" customHeight="1">
      <c r="A586" s="39">
        <v>565</v>
      </c>
      <c r="B586" s="577">
        <v>9600</v>
      </c>
      <c r="C586" s="1821" t="s">
        <v>955</v>
      </c>
      <c r="D586" s="1822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hidden="1" customHeight="1">
      <c r="A587" s="43">
        <v>566</v>
      </c>
      <c r="B587" s="181"/>
      <c r="C587" s="479">
        <v>9601</v>
      </c>
      <c r="D587" s="645" t="s">
        <v>956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hidden="1" customHeight="1">
      <c r="A588" s="43">
        <v>567</v>
      </c>
      <c r="B588" s="181"/>
      <c r="C588" s="631">
        <v>9603</v>
      </c>
      <c r="D588" s="646" t="s">
        <v>957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hidden="1" customHeight="1">
      <c r="A589" s="43">
        <v>568</v>
      </c>
      <c r="B589" s="181"/>
      <c r="C589" s="452">
        <v>9607</v>
      </c>
      <c r="D589" s="647" t="s">
        <v>958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hidden="1" customHeight="1">
      <c r="A590" s="43">
        <v>569</v>
      </c>
      <c r="B590" s="181"/>
      <c r="C590" s="481">
        <v>9609</v>
      </c>
      <c r="D590" s="648" t="s">
        <v>959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hidden="1" customHeight="1">
      <c r="A591" s="39">
        <v>575</v>
      </c>
      <c r="B591" s="577">
        <v>9800</v>
      </c>
      <c r="C591" s="1821" t="s">
        <v>832</v>
      </c>
      <c r="D591" s="1822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hidden="1" customHeight="1">
      <c r="A592" s="36">
        <v>580</v>
      </c>
      <c r="B592" s="582"/>
      <c r="C592" s="150">
        <v>9810</v>
      </c>
      <c r="D592" s="187" t="s">
        <v>809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hidden="1" customHeight="1">
      <c r="A593" s="36">
        <v>585</v>
      </c>
      <c r="B593" s="582"/>
      <c r="C593" s="156">
        <v>9820</v>
      </c>
      <c r="D593" s="157" t="s">
        <v>810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hidden="1" customHeight="1">
      <c r="A594" s="36">
        <v>590</v>
      </c>
      <c r="B594" s="582"/>
      <c r="C594" s="156">
        <v>9830</v>
      </c>
      <c r="D594" s="157" t="s">
        <v>811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hidden="1" customHeight="1">
      <c r="A595" s="23">
        <v>600</v>
      </c>
      <c r="B595" s="582"/>
      <c r="C595" s="162">
        <v>9850</v>
      </c>
      <c r="D595" s="182" t="s">
        <v>812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hidden="1" customHeight="1">
      <c r="A596" s="23">
        <v>605</v>
      </c>
      <c r="B596" s="652"/>
      <c r="C596" s="653">
        <v>9890</v>
      </c>
      <c r="D596" s="654" t="s">
        <v>833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906</v>
      </c>
      <c r="C597" s="660" t="s">
        <v>740</v>
      </c>
      <c r="D597" s="661" t="s">
        <v>960</v>
      </c>
      <c r="E597" s="662">
        <f t="shared" ref="E597:L597" si="133">SUM(E461,E465,E468,E471,E481,E497,E502,E503,E512,E516,E521,E478,E524,E531,E535,E536,E541,E544,E566,E586,E591)</f>
        <v>7191</v>
      </c>
      <c r="F597" s="663">
        <f t="shared" si="133"/>
        <v>7191</v>
      </c>
      <c r="G597" s="664">
        <f t="shared" si="133"/>
        <v>0</v>
      </c>
      <c r="H597" s="665">
        <f t="shared" si="133"/>
        <v>0</v>
      </c>
      <c r="I597" s="663">
        <f t="shared" si="133"/>
        <v>1927</v>
      </c>
      <c r="J597" s="664">
        <f t="shared" si="133"/>
        <v>0</v>
      </c>
      <c r="K597" s="666">
        <f t="shared" si="133"/>
        <v>0</v>
      </c>
      <c r="L597" s="662">
        <f t="shared" si="133"/>
        <v>1927</v>
      </c>
      <c r="M597" s="7">
        <v>1</v>
      </c>
      <c r="N597" s="518"/>
    </row>
    <row r="598" spans="1:241" ht="16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875</v>
      </c>
      <c r="G600" s="1837" t="s">
        <v>2074</v>
      </c>
      <c r="H600" s="1838"/>
      <c r="I600" s="1838"/>
      <c r="J600" s="1839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27" t="s">
        <v>876</v>
      </c>
      <c r="H601" s="1827"/>
      <c r="I601" s="1827"/>
      <c r="J601" s="1827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877</v>
      </c>
      <c r="D603" s="670" t="s">
        <v>2074</v>
      </c>
      <c r="E603" s="671"/>
      <c r="F603" s="218" t="s">
        <v>878</v>
      </c>
      <c r="G603" s="1840" t="s">
        <v>2075</v>
      </c>
      <c r="H603" s="1841"/>
      <c r="I603" s="1841"/>
      <c r="J603" s="1842"/>
      <c r="K603" s="103"/>
      <c r="L603" s="228"/>
      <c r="M603" s="7">
        <v>1</v>
      </c>
      <c r="N603" s="518"/>
    </row>
    <row r="604" spans="1:241" ht="21.75" customHeight="1">
      <c r="A604" s="23"/>
      <c r="B604" s="1825" t="s">
        <v>879</v>
      </c>
      <c r="C604" s="1826"/>
      <c r="D604" s="672" t="s">
        <v>880</v>
      </c>
      <c r="E604" s="673"/>
      <c r="F604" s="674"/>
      <c r="G604" s="1827" t="s">
        <v>876</v>
      </c>
      <c r="H604" s="1827"/>
      <c r="I604" s="1827"/>
      <c r="J604" s="1827"/>
      <c r="K604" s="103"/>
      <c r="L604" s="228"/>
      <c r="M604" s="7">
        <v>1</v>
      </c>
      <c r="N604" s="518"/>
    </row>
    <row r="605" spans="1:241" ht="24.75" customHeight="1">
      <c r="A605" s="36"/>
      <c r="B605" s="1828"/>
      <c r="C605" s="1829"/>
      <c r="D605" s="675" t="s">
        <v>881</v>
      </c>
      <c r="E605" s="676" t="s">
        <v>2077</v>
      </c>
      <c r="F605" s="677"/>
      <c r="G605" s="678" t="s">
        <v>882</v>
      </c>
      <c r="H605" s="1830" t="s">
        <v>2076</v>
      </c>
      <c r="I605" s="1831"/>
      <c r="J605" s="183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hidden="1" customHeight="1">
      <c r="B607" s="679"/>
      <c r="C607" s="679"/>
      <c r="D607" s="680"/>
      <c r="E607" s="679"/>
      <c r="F607" s="679"/>
      <c r="G607" s="678" t="s">
        <v>883</v>
      </c>
      <c r="H607" s="1830"/>
      <c r="I607" s="1831"/>
      <c r="J607" s="1832"/>
      <c r="K607" s="223"/>
      <c r="L607" s="237"/>
      <c r="M607" s="7" t="e">
        <f>(IF(#REF!&lt;&gt;0,$M$2,IF(#REF!&lt;&gt;0,$M$2,"")))</f>
        <v>#REF!</v>
      </c>
      <c r="N607" s="518"/>
    </row>
    <row r="608" spans="1:241" hidden="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idden="1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 hidden="1">
      <c r="N610" s="2"/>
    </row>
    <row r="611" spans="2:14" hidden="1">
      <c r="N611" s="2"/>
    </row>
    <row r="612" spans="2:14" hidden="1">
      <c r="N612" s="2"/>
    </row>
    <row r="613" spans="2:14" hidden="1">
      <c r="N613" s="2"/>
    </row>
    <row r="614" spans="2:14" hidden="1">
      <c r="N614" s="2"/>
    </row>
    <row r="615" spans="2:14" hidden="1">
      <c r="N615" s="2"/>
    </row>
    <row r="616" spans="2:14" hidden="1">
      <c r="N616" s="2"/>
    </row>
    <row r="617" spans="2:14" hidden="1"/>
    <row r="618" spans="2:14" hidden="1"/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12" t="str">
        <f>$B$7</f>
        <v>ОТЧЕТНИ ДАННИ ПО ЕБК ЗА СМЕТКИТЕ ЗА СРЕДСТВАТА ОТ ЕВРОПЕЙСКИЯ СЪЮЗ - ДЕС</v>
      </c>
      <c r="C621" s="1813"/>
      <c r="D621" s="1813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463</v>
      </c>
      <c r="F622" s="406" t="s">
        <v>834</v>
      </c>
      <c r="G622" s="237"/>
      <c r="H622" s="1362" t="s">
        <v>1251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7.5">
      <c r="B623" s="1772" t="str">
        <f>$B$9</f>
        <v>ДГ "Нарцис"</v>
      </c>
      <c r="C623" s="1773"/>
      <c r="D623" s="1774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7.5">
      <c r="B626" s="1849" t="str">
        <f>$B$12</f>
        <v>Силистра</v>
      </c>
      <c r="C626" s="1850"/>
      <c r="D626" s="1851"/>
      <c r="E626" s="410" t="s">
        <v>889</v>
      </c>
      <c r="F626" s="1360" t="str">
        <f>$F$12</f>
        <v>6905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7.5">
      <c r="B628" s="236"/>
      <c r="C628" s="237"/>
      <c r="D628" s="124" t="s">
        <v>890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 ht="16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464</v>
      </c>
      <c r="M629" s="7">
        <f>(IF($E752&lt;&gt;0,$M$2,IF($L752&lt;&gt;0,$M$2,"")))</f>
        <v>1</v>
      </c>
    </row>
    <row r="630" spans="2:14" ht="17.5">
      <c r="B630" s="247"/>
      <c r="C630" s="248"/>
      <c r="D630" s="249" t="s">
        <v>711</v>
      </c>
      <c r="E630" s="1755" t="s">
        <v>2055</v>
      </c>
      <c r="F630" s="1756"/>
      <c r="G630" s="1756"/>
      <c r="H630" s="1757"/>
      <c r="I630" s="1764" t="s">
        <v>2056</v>
      </c>
      <c r="J630" s="1765"/>
      <c r="K630" s="1765"/>
      <c r="L630" s="1766"/>
      <c r="M630" s="7">
        <f>(IF($E752&lt;&gt;0,$M$2,IF($L752&lt;&gt;0,$M$2,"")))</f>
        <v>1</v>
      </c>
    </row>
    <row r="631" spans="2:14" ht="45.5" thickBot="1">
      <c r="B631" s="250" t="s">
        <v>62</v>
      </c>
      <c r="C631" s="251" t="s">
        <v>465</v>
      </c>
      <c r="D631" s="252" t="s">
        <v>712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">
      <c r="B632" s="258"/>
      <c r="C632" s="259"/>
      <c r="D632" s="260" t="s">
        <v>742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454"/>
      <c r="C634" s="1459">
        <f>VLOOKUP(D635,EBK_DEIN2,2,FALSE)</f>
        <v>3311</v>
      </c>
      <c r="D634" s="1458" t="s">
        <v>791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7">
        <f>+C634</f>
        <v>3311</v>
      </c>
      <c r="D635" s="1452" t="s">
        <v>2008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6"/>
      <c r="C636" s="1453"/>
      <c r="D636" s="1457" t="s">
        <v>713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idden="1">
      <c r="B637" s="272">
        <v>100</v>
      </c>
      <c r="C637" s="1770" t="s">
        <v>743</v>
      </c>
      <c r="D637" s="1771"/>
      <c r="E637" s="273">
        <f t="shared" ref="E637:L637" si="134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 t="str">
        <f t="shared" ref="M637:M668" si="135">(IF($E637&lt;&gt;0,$M$2,IF($L637&lt;&gt;0,$M$2,"")))</f>
        <v/>
      </c>
      <c r="N637" s="13"/>
    </row>
    <row r="638" spans="2:14" hidden="1">
      <c r="B638" s="278"/>
      <c r="C638" s="279">
        <v>101</v>
      </c>
      <c r="D638" s="280" t="s">
        <v>744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 t="str">
        <f t="shared" si="135"/>
        <v/>
      </c>
      <c r="N638" s="13"/>
    </row>
    <row r="639" spans="2:14" hidden="1">
      <c r="B639" s="278"/>
      <c r="C639" s="285">
        <v>102</v>
      </c>
      <c r="D639" s="286" t="s">
        <v>745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 hidden="1">
      <c r="B640" s="272">
        <v>200</v>
      </c>
      <c r="C640" s="1789" t="s">
        <v>746</v>
      </c>
      <c r="D640" s="1790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 hidden="1">
      <c r="B641" s="291"/>
      <c r="C641" s="279">
        <v>201</v>
      </c>
      <c r="D641" s="280" t="s">
        <v>747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 hidden="1">
      <c r="B642" s="292"/>
      <c r="C642" s="293">
        <v>202</v>
      </c>
      <c r="D642" s="294" t="s">
        <v>748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idden="1">
      <c r="B643" s="299"/>
      <c r="C643" s="293">
        <v>205</v>
      </c>
      <c r="D643" s="294" t="s">
        <v>594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 hidden="1">
      <c r="B644" s="299"/>
      <c r="C644" s="293">
        <v>208</v>
      </c>
      <c r="D644" s="300" t="s">
        <v>595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 hidden="1">
      <c r="B645" s="291"/>
      <c r="C645" s="285">
        <v>209</v>
      </c>
      <c r="D645" s="301" t="s">
        <v>596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 hidden="1">
      <c r="B646" s="272">
        <v>500</v>
      </c>
      <c r="C646" s="1793" t="s">
        <v>193</v>
      </c>
      <c r="D646" s="1794"/>
      <c r="E646" s="273">
        <f t="shared" ref="E646:L646" si="137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 t="str">
        <f t="shared" si="135"/>
        <v/>
      </c>
      <c r="N646" s="13"/>
    </row>
    <row r="647" spans="2:14" hidden="1">
      <c r="B647" s="291"/>
      <c r="C647" s="302">
        <v>551</v>
      </c>
      <c r="D647" s="303" t="s">
        <v>194</v>
      </c>
      <c r="E647" s="281">
        <f t="shared" ref="E647:E654" si="138">F647+G647+H647</f>
        <v>0</v>
      </c>
      <c r="F647" s="152"/>
      <c r="G647" s="153"/>
      <c r="H647" s="1418"/>
      <c r="I647" s="152"/>
      <c r="J647" s="153"/>
      <c r="K647" s="1418"/>
      <c r="L647" s="281">
        <f t="shared" ref="L647:L654" si="139">I647+J647+K647</f>
        <v>0</v>
      </c>
      <c r="M647" s="12" t="str">
        <f t="shared" si="135"/>
        <v/>
      </c>
      <c r="N647" s="13"/>
    </row>
    <row r="648" spans="2:14" hidden="1">
      <c r="B648" s="291"/>
      <c r="C648" s="304">
        <v>552</v>
      </c>
      <c r="D648" s="305" t="s">
        <v>908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 t="str">
        <f t="shared" si="135"/>
        <v/>
      </c>
      <c r="N648" s="13"/>
    </row>
    <row r="649" spans="2:14" hidden="1">
      <c r="B649" s="306"/>
      <c r="C649" s="304">
        <v>558</v>
      </c>
      <c r="D649" s="307" t="s">
        <v>870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 hidden="1">
      <c r="B650" s="306"/>
      <c r="C650" s="304">
        <v>560</v>
      </c>
      <c r="D650" s="307" t="s">
        <v>195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 t="str">
        <f t="shared" si="135"/>
        <v/>
      </c>
      <c r="N650" s="13"/>
    </row>
    <row r="651" spans="2:14" hidden="1">
      <c r="B651" s="306"/>
      <c r="C651" s="304">
        <v>580</v>
      </c>
      <c r="D651" s="305" t="s">
        <v>196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 t="str">
        <f t="shared" si="135"/>
        <v/>
      </c>
      <c r="N651" s="13"/>
    </row>
    <row r="652" spans="2:14" hidden="1">
      <c r="B652" s="291"/>
      <c r="C652" s="304">
        <v>588</v>
      </c>
      <c r="D652" s="305" t="s">
        <v>872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" hidden="1">
      <c r="B653" s="291"/>
      <c r="C653" s="308">
        <v>590</v>
      </c>
      <c r="D653" s="309" t="s">
        <v>197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 hidden="1">
      <c r="B654" s="272">
        <v>800</v>
      </c>
      <c r="C654" s="1787" t="s">
        <v>198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89" t="s">
        <v>199</v>
      </c>
      <c r="D655" s="1790"/>
      <c r="E655" s="310">
        <f t="shared" ref="E655:L655" si="140">SUM(E656:E672)</f>
        <v>7191</v>
      </c>
      <c r="F655" s="274">
        <f t="shared" si="140"/>
        <v>7191</v>
      </c>
      <c r="G655" s="275">
        <f t="shared" si="140"/>
        <v>0</v>
      </c>
      <c r="H655" s="276">
        <f t="shared" si="140"/>
        <v>0</v>
      </c>
      <c r="I655" s="274">
        <f t="shared" si="140"/>
        <v>1927</v>
      </c>
      <c r="J655" s="275">
        <f t="shared" si="140"/>
        <v>0</v>
      </c>
      <c r="K655" s="276">
        <f t="shared" si="140"/>
        <v>0</v>
      </c>
      <c r="L655" s="310">
        <f t="shared" si="140"/>
        <v>1927</v>
      </c>
      <c r="M655" s="12">
        <f t="shared" si="135"/>
        <v>1</v>
      </c>
      <c r="N655" s="13"/>
    </row>
    <row r="656" spans="2:14" hidden="1">
      <c r="B656" s="292"/>
      <c r="C656" s="279">
        <v>1011</v>
      </c>
      <c r="D656" s="311" t="s">
        <v>200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 hidden="1">
      <c r="B657" s="292"/>
      <c r="C657" s="293">
        <v>1012</v>
      </c>
      <c r="D657" s="294" t="s">
        <v>201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 hidden="1">
      <c r="B658" s="292"/>
      <c r="C658" s="293">
        <v>1013</v>
      </c>
      <c r="D658" s="294" t="s">
        <v>202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 hidden="1">
      <c r="B659" s="292"/>
      <c r="C659" s="293">
        <v>1014</v>
      </c>
      <c r="D659" s="294" t="s">
        <v>203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 t="str">
        <f t="shared" si="135"/>
        <v/>
      </c>
      <c r="N659" s="13"/>
    </row>
    <row r="660" spans="2:14" hidden="1">
      <c r="B660" s="292"/>
      <c r="C660" s="293">
        <v>1015</v>
      </c>
      <c r="D660" s="294" t="s">
        <v>204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 t="str">
        <f t="shared" si="135"/>
        <v/>
      </c>
      <c r="N660" s="13"/>
    </row>
    <row r="661" spans="2:14" hidden="1">
      <c r="B661" s="292"/>
      <c r="C661" s="312">
        <v>1016</v>
      </c>
      <c r="D661" s="313" t="s">
        <v>205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 hidden="1">
      <c r="B662" s="278"/>
      <c r="C662" s="318">
        <v>1020</v>
      </c>
      <c r="D662" s="319" t="s">
        <v>206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 hidden="1">
      <c r="B663" s="292"/>
      <c r="C663" s="324">
        <v>1030</v>
      </c>
      <c r="D663" s="325" t="s">
        <v>207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 hidden="1">
      <c r="B664" s="292"/>
      <c r="C664" s="318">
        <v>1051</v>
      </c>
      <c r="D664" s="331" t="s">
        <v>208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209</v>
      </c>
      <c r="E665" s="295">
        <f t="shared" si="141"/>
        <v>7191</v>
      </c>
      <c r="F665" s="158">
        <v>7191</v>
      </c>
      <c r="G665" s="159"/>
      <c r="H665" s="1420"/>
      <c r="I665" s="158">
        <v>1927</v>
      </c>
      <c r="J665" s="159"/>
      <c r="K665" s="1420"/>
      <c r="L665" s="295">
        <f t="shared" si="142"/>
        <v>1927</v>
      </c>
      <c r="M665" s="12">
        <f t="shared" si="135"/>
        <v>1</v>
      </c>
      <c r="N665" s="13"/>
    </row>
    <row r="666" spans="2:14" hidden="1">
      <c r="B666" s="292"/>
      <c r="C666" s="324">
        <v>1053</v>
      </c>
      <c r="D666" s="325" t="s">
        <v>873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 hidden="1">
      <c r="B667" s="292"/>
      <c r="C667" s="318">
        <v>1062</v>
      </c>
      <c r="D667" s="319" t="s">
        <v>210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 hidden="1">
      <c r="B668" s="292"/>
      <c r="C668" s="324">
        <v>1063</v>
      </c>
      <c r="D668" s="332" t="s">
        <v>800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 hidden="1">
      <c r="B669" s="292"/>
      <c r="C669" s="333">
        <v>1069</v>
      </c>
      <c r="D669" s="334" t="s">
        <v>211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 hidden="1">
      <c r="B670" s="278"/>
      <c r="C670" s="318">
        <v>1091</v>
      </c>
      <c r="D670" s="331" t="s">
        <v>909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 hidden="1">
      <c r="B671" s="292"/>
      <c r="C671" s="293">
        <v>1092</v>
      </c>
      <c r="D671" s="294" t="s">
        <v>304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 hidden="1">
      <c r="B672" s="292"/>
      <c r="C672" s="285">
        <v>1098</v>
      </c>
      <c r="D672" s="339" t="s">
        <v>212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 t="str">
        <f t="shared" si="143"/>
        <v/>
      </c>
      <c r="N672" s="13"/>
    </row>
    <row r="673" spans="2:14" hidden="1">
      <c r="B673" s="272">
        <v>1900</v>
      </c>
      <c r="C673" s="1791" t="s">
        <v>271</v>
      </c>
      <c r="D673" s="1792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 hidden="1">
      <c r="B674" s="292"/>
      <c r="C674" s="279">
        <v>1901</v>
      </c>
      <c r="D674" s="340" t="s">
        <v>910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 hidden="1">
      <c r="B675" s="341"/>
      <c r="C675" s="293">
        <v>1981</v>
      </c>
      <c r="D675" s="342" t="s">
        <v>911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 hidden="1">
      <c r="B676" s="292"/>
      <c r="C676" s="285">
        <v>1991</v>
      </c>
      <c r="D676" s="343" t="s">
        <v>912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 hidden="1">
      <c r="B677" s="272">
        <v>2100</v>
      </c>
      <c r="C677" s="1791" t="s">
        <v>721</v>
      </c>
      <c r="D677" s="1792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 hidden="1">
      <c r="B678" s="292"/>
      <c r="C678" s="279">
        <v>2110</v>
      </c>
      <c r="D678" s="344" t="s">
        <v>213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 hidden="1">
      <c r="B679" s="341"/>
      <c r="C679" s="293">
        <v>2120</v>
      </c>
      <c r="D679" s="300" t="s">
        <v>214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 hidden="1">
      <c r="B680" s="341"/>
      <c r="C680" s="293">
        <v>2125</v>
      </c>
      <c r="D680" s="300" t="s">
        <v>215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 hidden="1">
      <c r="B681" s="291"/>
      <c r="C681" s="293">
        <v>2140</v>
      </c>
      <c r="D681" s="300" t="s">
        <v>216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 hidden="1">
      <c r="B682" s="292"/>
      <c r="C682" s="285">
        <v>2190</v>
      </c>
      <c r="D682" s="345" t="s">
        <v>217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 hidden="1">
      <c r="B683" s="272">
        <v>2200</v>
      </c>
      <c r="C683" s="1791" t="s">
        <v>218</v>
      </c>
      <c r="D683" s="1792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 hidden="1">
      <c r="B684" s="292"/>
      <c r="C684" s="279">
        <v>2221</v>
      </c>
      <c r="D684" s="280" t="s">
        <v>305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 hidden="1">
      <c r="B685" s="292"/>
      <c r="C685" s="285">
        <v>2224</v>
      </c>
      <c r="D685" s="286" t="s">
        <v>219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 hidden="1">
      <c r="B686" s="272">
        <v>2500</v>
      </c>
      <c r="C686" s="1791" t="s">
        <v>220</v>
      </c>
      <c r="D686" s="179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 hidden="1">
      <c r="B687" s="272">
        <v>2600</v>
      </c>
      <c r="C687" s="1795" t="s">
        <v>221</v>
      </c>
      <c r="D687" s="1796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 hidden="1">
      <c r="B688" s="272">
        <v>2700</v>
      </c>
      <c r="C688" s="1795" t="s">
        <v>222</v>
      </c>
      <c r="D688" s="1796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 hidden="1">
      <c r="B689" s="272">
        <v>2800</v>
      </c>
      <c r="C689" s="1795" t="s">
        <v>1660</v>
      </c>
      <c r="D689" s="1796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 hidden="1">
      <c r="B690" s="272">
        <v>2900</v>
      </c>
      <c r="C690" s="1791" t="s">
        <v>223</v>
      </c>
      <c r="D690" s="1792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 hidden="1">
      <c r="B691" s="346"/>
      <c r="C691" s="279">
        <v>2910</v>
      </c>
      <c r="D691" s="347" t="s">
        <v>1994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 hidden="1">
      <c r="B692" s="346"/>
      <c r="C692" s="279">
        <v>2920</v>
      </c>
      <c r="D692" s="347" t="s">
        <v>224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" hidden="1">
      <c r="B693" s="346"/>
      <c r="C693" s="324">
        <v>2969</v>
      </c>
      <c r="D693" s="348" t="s">
        <v>225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" hidden="1">
      <c r="B694" s="346"/>
      <c r="C694" s="349">
        <v>2970</v>
      </c>
      <c r="D694" s="350" t="s">
        <v>226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 hidden="1">
      <c r="B695" s="346"/>
      <c r="C695" s="333">
        <v>2989</v>
      </c>
      <c r="D695" s="355" t="s">
        <v>227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 hidden="1">
      <c r="B696" s="292"/>
      <c r="C696" s="318">
        <v>2990</v>
      </c>
      <c r="D696" s="356" t="s">
        <v>2013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 hidden="1">
      <c r="B697" s="292"/>
      <c r="C697" s="318">
        <v>2991</v>
      </c>
      <c r="D697" s="356" t="s">
        <v>228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 hidden="1">
      <c r="B698" s="292"/>
      <c r="C698" s="285">
        <v>2992</v>
      </c>
      <c r="D698" s="357" t="s">
        <v>229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 hidden="1">
      <c r="B699" s="272">
        <v>3300</v>
      </c>
      <c r="C699" s="358" t="s">
        <v>2044</v>
      </c>
      <c r="D699" s="1481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 hidden="1">
      <c r="B700" s="291"/>
      <c r="C700" s="279">
        <v>3301</v>
      </c>
      <c r="D700" s="359" t="s">
        <v>230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 hidden="1">
      <c r="B701" s="291"/>
      <c r="C701" s="293">
        <v>3302</v>
      </c>
      <c r="D701" s="360" t="s">
        <v>714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 hidden="1">
      <c r="B702" s="291"/>
      <c r="C702" s="293">
        <v>3303</v>
      </c>
      <c r="D702" s="360" t="s">
        <v>231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idden="1">
      <c r="B703" s="291"/>
      <c r="C703" s="293">
        <v>3304</v>
      </c>
      <c r="D703" s="360" t="s">
        <v>232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t="31" hidden="1">
      <c r="B704" s="291"/>
      <c r="C704" s="285">
        <v>3306</v>
      </c>
      <c r="D704" s="361" t="s">
        <v>1657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 hidden="1">
      <c r="B705" s="272">
        <v>3900</v>
      </c>
      <c r="C705" s="1791" t="s">
        <v>233</v>
      </c>
      <c r="D705" s="1792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 t="str">
        <f t="shared" si="155"/>
        <v/>
      </c>
      <c r="N705" s="13"/>
    </row>
    <row r="706" spans="2:14" hidden="1">
      <c r="B706" s="272">
        <v>4000</v>
      </c>
      <c r="C706" s="1791" t="s">
        <v>234</v>
      </c>
      <c r="D706" s="1792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 hidden="1">
      <c r="B707" s="272">
        <v>4100</v>
      </c>
      <c r="C707" s="1791" t="s">
        <v>235</v>
      </c>
      <c r="D707" s="1792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 t="str">
        <f t="shared" si="155"/>
        <v/>
      </c>
      <c r="N707" s="13"/>
    </row>
    <row r="708" spans="2:14" hidden="1">
      <c r="B708" s="272">
        <v>4200</v>
      </c>
      <c r="C708" s="1791" t="s">
        <v>236</v>
      </c>
      <c r="D708" s="1792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 hidden="1">
      <c r="B709" s="362"/>
      <c r="C709" s="279">
        <v>4201</v>
      </c>
      <c r="D709" s="280" t="s">
        <v>237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 hidden="1">
      <c r="B710" s="362"/>
      <c r="C710" s="293">
        <v>4202</v>
      </c>
      <c r="D710" s="363" t="s">
        <v>238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 hidden="1">
      <c r="B711" s="362"/>
      <c r="C711" s="293">
        <v>4214</v>
      </c>
      <c r="D711" s="363" t="s">
        <v>239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 hidden="1">
      <c r="B712" s="362"/>
      <c r="C712" s="293">
        <v>4217</v>
      </c>
      <c r="D712" s="363" t="s">
        <v>240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 hidden="1">
      <c r="B713" s="362"/>
      <c r="C713" s="293">
        <v>4218</v>
      </c>
      <c r="D713" s="294" t="s">
        <v>241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 hidden="1">
      <c r="B714" s="362"/>
      <c r="C714" s="285">
        <v>4219</v>
      </c>
      <c r="D714" s="343" t="s">
        <v>242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 hidden="1">
      <c r="B715" s="272">
        <v>4300</v>
      </c>
      <c r="C715" s="1791" t="s">
        <v>1661</v>
      </c>
      <c r="D715" s="1792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 hidden="1">
      <c r="B716" s="362"/>
      <c r="C716" s="279">
        <v>4301</v>
      </c>
      <c r="D716" s="311" t="s">
        <v>243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 hidden="1">
      <c r="B717" s="362"/>
      <c r="C717" s="293">
        <v>4302</v>
      </c>
      <c r="D717" s="363" t="s">
        <v>244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 hidden="1">
      <c r="B718" s="362"/>
      <c r="C718" s="285">
        <v>4309</v>
      </c>
      <c r="D718" s="301" t="s">
        <v>245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 hidden="1">
      <c r="B719" s="272">
        <v>4400</v>
      </c>
      <c r="C719" s="1791" t="s">
        <v>1658</v>
      </c>
      <c r="D719" s="179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 hidden="1">
      <c r="B720" s="272">
        <v>4500</v>
      </c>
      <c r="C720" s="1791" t="s">
        <v>1659</v>
      </c>
      <c r="D720" s="179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 hidden="1">
      <c r="B721" s="272">
        <v>4600</v>
      </c>
      <c r="C721" s="1795" t="s">
        <v>246</v>
      </c>
      <c r="D721" s="1796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 hidden="1">
      <c r="B722" s="272">
        <v>4900</v>
      </c>
      <c r="C722" s="1791" t="s">
        <v>272</v>
      </c>
      <c r="D722" s="1792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 hidden="1">
      <c r="B723" s="362"/>
      <c r="C723" s="279">
        <v>4901</v>
      </c>
      <c r="D723" s="364" t="s">
        <v>273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 hidden="1">
      <c r="B724" s="362"/>
      <c r="C724" s="285">
        <v>4902</v>
      </c>
      <c r="D724" s="301" t="s">
        <v>274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 hidden="1">
      <c r="B725" s="365">
        <v>5100</v>
      </c>
      <c r="C725" s="1804" t="s">
        <v>247</v>
      </c>
      <c r="D725" s="1805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 hidden="1">
      <c r="B726" s="365">
        <v>5200</v>
      </c>
      <c r="C726" s="1804" t="s">
        <v>248</v>
      </c>
      <c r="D726" s="1805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 hidden="1">
      <c r="B727" s="366"/>
      <c r="C727" s="367">
        <v>5201</v>
      </c>
      <c r="D727" s="368" t="s">
        <v>249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 hidden="1">
      <c r="B728" s="366"/>
      <c r="C728" s="369">
        <v>5202</v>
      </c>
      <c r="D728" s="370" t="s">
        <v>250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 hidden="1">
      <c r="B729" s="366"/>
      <c r="C729" s="369">
        <v>5203</v>
      </c>
      <c r="D729" s="370" t="s">
        <v>617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 hidden="1">
      <c r="B730" s="366"/>
      <c r="C730" s="369">
        <v>5204</v>
      </c>
      <c r="D730" s="370" t="s">
        <v>618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 hidden="1">
      <c r="B731" s="366"/>
      <c r="C731" s="369">
        <v>5205</v>
      </c>
      <c r="D731" s="370" t="s">
        <v>619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 hidden="1">
      <c r="B732" s="366"/>
      <c r="C732" s="369">
        <v>5206</v>
      </c>
      <c r="D732" s="370" t="s">
        <v>620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 hidden="1">
      <c r="B733" s="366"/>
      <c r="C733" s="371">
        <v>5219</v>
      </c>
      <c r="D733" s="372" t="s">
        <v>621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 hidden="1">
      <c r="B734" s="365">
        <v>5300</v>
      </c>
      <c r="C734" s="1804" t="s">
        <v>622</v>
      </c>
      <c r="D734" s="1805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 hidden="1">
      <c r="B735" s="366"/>
      <c r="C735" s="367">
        <v>5301</v>
      </c>
      <c r="D735" s="368" t="s">
        <v>306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 hidden="1">
      <c r="B736" s="366"/>
      <c r="C736" s="371">
        <v>5309</v>
      </c>
      <c r="D736" s="372" t="s">
        <v>623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 hidden="1">
      <c r="B737" s="365">
        <v>5400</v>
      </c>
      <c r="C737" s="1804" t="s">
        <v>684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 hidden="1">
      <c r="B738" s="272">
        <v>5500</v>
      </c>
      <c r="C738" s="1791" t="s">
        <v>685</v>
      </c>
      <c r="D738" s="1792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 hidden="1">
      <c r="B739" s="362"/>
      <c r="C739" s="279">
        <v>5501</v>
      </c>
      <c r="D739" s="311" t="s">
        <v>686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 hidden="1">
      <c r="B740" s="362"/>
      <c r="C740" s="293">
        <v>5502</v>
      </c>
      <c r="D740" s="294" t="s">
        <v>687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 hidden="1">
      <c r="B741" s="362"/>
      <c r="C741" s="293">
        <v>5503</v>
      </c>
      <c r="D741" s="363" t="s">
        <v>688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 hidden="1">
      <c r="B742" s="362"/>
      <c r="C742" s="285">
        <v>5504</v>
      </c>
      <c r="D742" s="339" t="s">
        <v>689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 hidden="1">
      <c r="B743" s="365">
        <v>5700</v>
      </c>
      <c r="C743" s="1797" t="s">
        <v>913</v>
      </c>
      <c r="D743" s="1798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 t="str">
        <f t="shared" si="166"/>
        <v/>
      </c>
      <c r="N743" s="13"/>
    </row>
    <row r="744" spans="2:14" hidden="1">
      <c r="B744" s="366"/>
      <c r="C744" s="367">
        <v>5701</v>
      </c>
      <c r="D744" s="368" t="s">
        <v>690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 t="str">
        <f t="shared" si="166"/>
        <v/>
      </c>
      <c r="N744" s="13"/>
    </row>
    <row r="745" spans="2:14" hidden="1">
      <c r="B745" s="366"/>
      <c r="C745" s="373">
        <v>5702</v>
      </c>
      <c r="D745" s="374" t="s">
        <v>691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 t="str">
        <f t="shared" si="166"/>
        <v/>
      </c>
      <c r="N745" s="13"/>
    </row>
    <row r="746" spans="2:14" hidden="1">
      <c r="B746" s="292"/>
      <c r="C746" s="375">
        <v>4071</v>
      </c>
      <c r="D746" s="376" t="s">
        <v>692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 t="str">
        <f t="shared" si="166"/>
        <v/>
      </c>
      <c r="N746" s="13"/>
    </row>
    <row r="747" spans="2:14" hidden="1">
      <c r="B747" s="582"/>
      <c r="C747" s="1799" t="s">
        <v>693</v>
      </c>
      <c r="D747" s="1800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 hidden="1">
      <c r="B748" s="381">
        <v>98</v>
      </c>
      <c r="C748" s="1799" t="s">
        <v>693</v>
      </c>
      <c r="D748" s="1800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 t="str">
        <f t="shared" si="166"/>
        <v/>
      </c>
      <c r="N748" s="13"/>
    </row>
    <row r="749" spans="2:14" hidden="1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 hidden="1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 hidden="1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 ht="16" thickBot="1">
      <c r="B752" s="1464"/>
      <c r="C752" s="393" t="s">
        <v>740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7191</v>
      </c>
      <c r="F752" s="396">
        <f t="shared" si="169"/>
        <v>7191</v>
      </c>
      <c r="G752" s="397">
        <f t="shared" si="169"/>
        <v>0</v>
      </c>
      <c r="H752" s="398">
        <f t="shared" si="169"/>
        <v>0</v>
      </c>
      <c r="I752" s="396">
        <f t="shared" si="169"/>
        <v>1927</v>
      </c>
      <c r="J752" s="397">
        <f t="shared" si="169"/>
        <v>0</v>
      </c>
      <c r="K752" s="398">
        <f t="shared" si="169"/>
        <v>0</v>
      </c>
      <c r="L752" s="395">
        <f t="shared" si="169"/>
        <v>1927</v>
      </c>
      <c r="M752" s="12">
        <f t="shared" si="166"/>
        <v>1</v>
      </c>
      <c r="N752" s="73" t="str">
        <f>LEFT(C634,1)</f>
        <v>3</v>
      </c>
    </row>
    <row r="753" spans="2:13" ht="16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 hidden="1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" hidden="1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algorithmName="SHA-512" hashValue="m1RoGNDUecZaAkDTw3490POxs6CsdC8vyFpBsedrriFThmIVQOqXHxWyJnwzmdspZ0VTxYRENNCs44svT8zKdA==" saltValue="Xdk4fFhUUHP85g5kcLYI9Q==" spinCount="100000" sheet="1" objects="1" scenarios="1"/>
  <autoFilter ref="M1:M756" xr:uid="{00000000-0009-0000-0000-000002000000}">
    <filterColumn colId="0">
      <filters>
        <filter val="1"/>
      </filters>
    </filterColumn>
  </autoFilter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409:D409"/>
    <mergeCell ref="C399:D399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257:D257"/>
    <mergeCell ref="C265:D265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B7:D7"/>
    <mergeCell ref="B9:D9"/>
    <mergeCell ref="B12:D12"/>
    <mergeCell ref="C22:D22"/>
    <mergeCell ref="C28:D28"/>
    <mergeCell ref="C33:D33"/>
    <mergeCell ref="C204:D204"/>
    <mergeCell ref="C205:D205"/>
    <mergeCell ref="C227:D227"/>
    <mergeCell ref="C223:D223"/>
    <mergeCell ref="C190:D190"/>
    <mergeCell ref="C196:D196"/>
    <mergeCell ref="E442:H442"/>
    <mergeCell ref="E458:H458"/>
    <mergeCell ref="E19:H19"/>
    <mergeCell ref="I19:L19"/>
    <mergeCell ref="E183:H183"/>
    <mergeCell ref="I183:L183"/>
    <mergeCell ref="E357:H357"/>
    <mergeCell ref="C187:D187"/>
    <mergeCell ref="B176:D176"/>
    <mergeCell ref="B179:D179"/>
    <mergeCell ref="B174:D174"/>
    <mergeCell ref="C39:D39"/>
    <mergeCell ref="C258:D258"/>
    <mergeCell ref="C236:D236"/>
    <mergeCell ref="C233:D233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85" priority="88" stopIfTrue="1" operator="equal">
      <formula>97</formula>
    </cfRule>
    <cfRule type="cellIs" dxfId="84" priority="89" stopIfTrue="1" operator="equal">
      <formula>33</formula>
    </cfRule>
  </conditionalFormatting>
  <conditionalFormatting sqref="F15">
    <cfRule type="cellIs" dxfId="83" priority="80" stopIfTrue="1" operator="equal">
      <formula>"ЧУЖДИ СРЕДСТВА"</formula>
    </cfRule>
    <cfRule type="cellIs" dxfId="82" priority="81" stopIfTrue="1" operator="equal">
      <formula>"СЕС - ДМП"</formula>
    </cfRule>
    <cfRule type="cellIs" dxfId="81" priority="82" stopIfTrue="1" operator="equal">
      <formula>"СЕС - РА"</formula>
    </cfRule>
    <cfRule type="cellIs" dxfId="80" priority="83" stopIfTrue="1" operator="equal">
      <formula>"СЕС - ДЕС"</formula>
    </cfRule>
    <cfRule type="cellIs" dxfId="79" priority="85" stopIfTrue="1" operator="equal">
      <formula>"СЕС - КСФ"</formula>
    </cfRule>
  </conditionalFormatting>
  <conditionalFormatting sqref="F179">
    <cfRule type="cellIs" dxfId="78" priority="68" stopIfTrue="1" operator="equal">
      <formula>0</formula>
    </cfRule>
  </conditionalFormatting>
  <conditionalFormatting sqref="E181">
    <cfRule type="cellIs" dxfId="77" priority="63" stopIfTrue="1" operator="equal">
      <formula>98</formula>
    </cfRule>
    <cfRule type="cellIs" dxfId="76" priority="64" stopIfTrue="1" operator="equal">
      <formula>96</formula>
    </cfRule>
    <cfRule type="cellIs" dxfId="75" priority="65" stopIfTrue="1" operator="equal">
      <formula>42</formula>
    </cfRule>
    <cfRule type="cellIs" dxfId="74" priority="66" stopIfTrue="1" operator="equal">
      <formula>97</formula>
    </cfRule>
    <cfRule type="cellIs" dxfId="73" priority="67" stopIfTrue="1" operator="equal">
      <formula>33</formula>
    </cfRule>
  </conditionalFormatting>
  <conditionalFormatting sqref="F181">
    <cfRule type="cellIs" dxfId="72" priority="58" stopIfTrue="1" operator="equal">
      <formula>"ЧУЖДИ СРЕДСТВА"</formula>
    </cfRule>
    <cfRule type="cellIs" dxfId="71" priority="59" stopIfTrue="1" operator="equal">
      <formula>"СЕС - ДМП"</formula>
    </cfRule>
    <cfRule type="cellIs" dxfId="70" priority="60" stopIfTrue="1" operator="equal">
      <formula>"СЕС - РА"</formula>
    </cfRule>
    <cfRule type="cellIs" dxfId="69" priority="61" stopIfTrue="1" operator="equal">
      <formula>"СЕС - ДЕС"</formula>
    </cfRule>
    <cfRule type="cellIs" dxfId="68" priority="62" stopIfTrue="1" operator="equal">
      <formula>"СЕС - КСФ"</formula>
    </cfRule>
  </conditionalFormatting>
  <conditionalFormatting sqref="F353">
    <cfRule type="cellIs" dxfId="67" priority="57" stopIfTrue="1" operator="equal">
      <formula>0</formula>
    </cfRule>
  </conditionalFormatting>
  <conditionalFormatting sqref="E355">
    <cfRule type="cellIs" dxfId="66" priority="52" stopIfTrue="1" operator="equal">
      <formula>98</formula>
    </cfRule>
    <cfRule type="cellIs" dxfId="65" priority="53" stopIfTrue="1" operator="equal">
      <formula>96</formula>
    </cfRule>
    <cfRule type="cellIs" dxfId="64" priority="54" stopIfTrue="1" operator="equal">
      <formula>42</formula>
    </cfRule>
    <cfRule type="cellIs" dxfId="63" priority="55" stopIfTrue="1" operator="equal">
      <formula>97</formula>
    </cfRule>
    <cfRule type="cellIs" dxfId="62" priority="56" stopIfTrue="1" operator="equal">
      <formula>33</formula>
    </cfRule>
  </conditionalFormatting>
  <conditionalFormatting sqref="F355">
    <cfRule type="cellIs" dxfId="61" priority="47" stopIfTrue="1" operator="equal">
      <formula>"ЧУЖДИ СРЕДСТВА"</formula>
    </cfRule>
    <cfRule type="cellIs" dxfId="60" priority="48" stopIfTrue="1" operator="equal">
      <formula>"СЕС - ДМП"</formula>
    </cfRule>
    <cfRule type="cellIs" dxfId="59" priority="49" stopIfTrue="1" operator="equal">
      <formula>"СЕС - РА"</formula>
    </cfRule>
    <cfRule type="cellIs" dxfId="58" priority="50" stopIfTrue="1" operator="equal">
      <formula>"СЕС - ДЕС"</formula>
    </cfRule>
    <cfRule type="cellIs" dxfId="57" priority="51" stopIfTrue="1" operator="equal">
      <formula>"СЕС - КСФ"</formula>
    </cfRule>
  </conditionalFormatting>
  <conditionalFormatting sqref="F438">
    <cfRule type="cellIs" dxfId="56" priority="46" stopIfTrue="1" operator="equal">
      <formula>0</formula>
    </cfRule>
  </conditionalFormatting>
  <conditionalFormatting sqref="E440">
    <cfRule type="cellIs" dxfId="55" priority="41" stopIfTrue="1" operator="equal">
      <formula>98</formula>
    </cfRule>
    <cfRule type="cellIs" dxfId="54" priority="42" stopIfTrue="1" operator="equal">
      <formula>96</formula>
    </cfRule>
    <cfRule type="cellIs" dxfId="53" priority="43" stopIfTrue="1" operator="equal">
      <formula>42</formula>
    </cfRule>
    <cfRule type="cellIs" dxfId="52" priority="44" stopIfTrue="1" operator="equal">
      <formula>97</formula>
    </cfRule>
    <cfRule type="cellIs" dxfId="51" priority="45" stopIfTrue="1" operator="equal">
      <formula>33</formula>
    </cfRule>
  </conditionalFormatting>
  <conditionalFormatting sqref="F440">
    <cfRule type="cellIs" dxfId="50" priority="36" stopIfTrue="1" operator="equal">
      <formula>"ЧУЖДИ СРЕДСТВА"</formula>
    </cfRule>
    <cfRule type="cellIs" dxfId="49" priority="37" stopIfTrue="1" operator="equal">
      <formula>"СЕС - ДМП"</formula>
    </cfRule>
    <cfRule type="cellIs" dxfId="48" priority="38" stopIfTrue="1" operator="equal">
      <formula>"СЕС - РА"</formula>
    </cfRule>
    <cfRule type="cellIs" dxfId="47" priority="39" stopIfTrue="1" operator="equal">
      <formula>"СЕС - ДЕС"</formula>
    </cfRule>
    <cfRule type="cellIs" dxfId="46" priority="40" stopIfTrue="1" operator="equal">
      <formula>"СЕС - КСФ"</formula>
    </cfRule>
  </conditionalFormatting>
  <conditionalFormatting sqref="E447">
    <cfRule type="cellIs" dxfId="45" priority="35" stopIfTrue="1" operator="notEqual">
      <formula>0</formula>
    </cfRule>
  </conditionalFormatting>
  <conditionalFormatting sqref="F447">
    <cfRule type="cellIs" dxfId="44" priority="34" stopIfTrue="1" operator="notEqual">
      <formula>0</formula>
    </cfRule>
  </conditionalFormatting>
  <conditionalFormatting sqref="G447">
    <cfRule type="cellIs" dxfId="43" priority="33" stopIfTrue="1" operator="notEqual">
      <formula>0</formula>
    </cfRule>
  </conditionalFormatting>
  <conditionalFormatting sqref="H447">
    <cfRule type="cellIs" dxfId="42" priority="32" stopIfTrue="1" operator="notEqual">
      <formula>0</formula>
    </cfRule>
  </conditionalFormatting>
  <conditionalFormatting sqref="I447">
    <cfRule type="cellIs" dxfId="41" priority="31" stopIfTrue="1" operator="notEqual">
      <formula>0</formula>
    </cfRule>
  </conditionalFormatting>
  <conditionalFormatting sqref="J447">
    <cfRule type="cellIs" dxfId="40" priority="30" stopIfTrue="1" operator="notEqual">
      <formula>0</formula>
    </cfRule>
  </conditionalFormatting>
  <conditionalFormatting sqref="K447">
    <cfRule type="cellIs" dxfId="39" priority="29" stopIfTrue="1" operator="notEqual">
      <formula>0</formula>
    </cfRule>
  </conditionalFormatting>
  <conditionalFormatting sqref="L447">
    <cfRule type="cellIs" dxfId="38" priority="28" stopIfTrue="1" operator="notEqual">
      <formula>0</formula>
    </cfRule>
  </conditionalFormatting>
  <conditionalFormatting sqref="E598">
    <cfRule type="cellIs" dxfId="37" priority="27" stopIfTrue="1" operator="notEqual">
      <formula>0</formula>
    </cfRule>
  </conditionalFormatting>
  <conditionalFormatting sqref="F598:G598">
    <cfRule type="cellIs" dxfId="36" priority="26" stopIfTrue="1" operator="notEqual">
      <formula>0</formula>
    </cfRule>
  </conditionalFormatting>
  <conditionalFormatting sqref="H598">
    <cfRule type="cellIs" dxfId="35" priority="25" stopIfTrue="1" operator="notEqual">
      <formula>0</formula>
    </cfRule>
  </conditionalFormatting>
  <conditionalFormatting sqref="I598">
    <cfRule type="cellIs" dxfId="34" priority="24" stopIfTrue="1" operator="notEqual">
      <formula>0</formula>
    </cfRule>
  </conditionalFormatting>
  <conditionalFormatting sqref="J598:K598">
    <cfRule type="cellIs" dxfId="33" priority="23" stopIfTrue="1" operator="notEqual">
      <formula>0</formula>
    </cfRule>
  </conditionalFormatting>
  <conditionalFormatting sqref="L598">
    <cfRule type="cellIs" dxfId="32" priority="22" stopIfTrue="1" operator="notEqual">
      <formula>0</formula>
    </cfRule>
  </conditionalFormatting>
  <conditionalFormatting sqref="F454">
    <cfRule type="cellIs" dxfId="31" priority="20" stopIfTrue="1" operator="equal">
      <formula>0</formula>
    </cfRule>
  </conditionalFormatting>
  <conditionalFormatting sqref="E456">
    <cfRule type="cellIs" dxfId="30" priority="15" stopIfTrue="1" operator="equal">
      <formula>98</formula>
    </cfRule>
    <cfRule type="cellIs" dxfId="29" priority="16" stopIfTrue="1" operator="equal">
      <formula>96</formula>
    </cfRule>
    <cfRule type="cellIs" dxfId="28" priority="17" stopIfTrue="1" operator="equal">
      <formula>42</formula>
    </cfRule>
    <cfRule type="cellIs" dxfId="27" priority="18" stopIfTrue="1" operator="equal">
      <formula>97</formula>
    </cfRule>
    <cfRule type="cellIs" dxfId="26" priority="19" stopIfTrue="1" operator="equal">
      <formula>33</formula>
    </cfRule>
  </conditionalFormatting>
  <conditionalFormatting sqref="F456">
    <cfRule type="cellIs" dxfId="25" priority="10" stopIfTrue="1" operator="equal">
      <formula>"ЧУЖДИ СРЕДСТВА"</formula>
    </cfRule>
    <cfRule type="cellIs" dxfId="24" priority="11" stopIfTrue="1" operator="equal">
      <formula>"СЕС - ДМП"</formula>
    </cfRule>
    <cfRule type="cellIs" dxfId="23" priority="12" stopIfTrue="1" operator="equal">
      <formula>"СЕС - РА"</formula>
    </cfRule>
    <cfRule type="cellIs" dxfId="22" priority="13" stopIfTrue="1" operator="equal">
      <formula>"СЕС - ДЕС"</formula>
    </cfRule>
    <cfRule type="cellIs" dxfId="21" priority="14" stopIfTrue="1" operator="equal">
      <formula>"СЕС - КСФ"</formula>
    </cfRule>
  </conditionalFormatting>
  <conditionalFormatting sqref="I9:J9">
    <cfRule type="cellIs" dxfId="20" priority="5" stopIfTrue="1" operator="between">
      <formula>1000000000000</formula>
      <formula>9999999999999990</formula>
    </cfRule>
    <cfRule type="cellIs" dxfId="19" priority="6" stopIfTrue="1" operator="between">
      <formula>10000000000</formula>
      <formula>999999999999</formula>
    </cfRule>
    <cfRule type="cellIs" dxfId="18" priority="7" stopIfTrue="1" operator="between">
      <formula>1000000</formula>
      <formula>99999999</formula>
    </cfRule>
    <cfRule type="cellIs" dxfId="17" priority="8" stopIfTrue="1" operator="between">
      <formula>100</formula>
      <formula>9900</formula>
    </cfRule>
  </conditionalFormatting>
  <conditionalFormatting sqref="G170">
    <cfRule type="cellIs" dxfId="16" priority="2" stopIfTrue="1" operator="greaterThan">
      <formula>$G$25</formula>
    </cfRule>
  </conditionalFormatting>
  <conditionalFormatting sqref="J170">
    <cfRule type="cellIs" dxfId="15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 xr:uid="{00000000-0002-0000-0200-000000000000}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 xr:uid="{00000000-0002-0000-0200-000001000000}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 xr:uid="{00000000-0002-0000-0200-000002000000}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 xr:uid="{00000000-0002-0000-0200-000003000000}">
      <formula1>999999999999999000000</formula1>
    </dataValidation>
    <dataValidation errorStyle="information" operator="lessThan" allowBlank="1" showInputMessage="1" showErrorMessage="1" error="Въвежда се отрицателно число !" sqref="D403:D404" xr:uid="{00000000-0002-0000-0200-000004000000}"/>
    <dataValidation type="list" allowBlank="1" showInputMessage="1" showErrorMessage="1" sqref="F9" xr:uid="{00000000-0002-0000-0200-000005000000}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 xr:uid="{00000000-0002-0000-0200-000006000000}">
      <formula1>99999999999999900</formula1>
    </dataValidation>
    <dataValidation allowBlank="1" showInputMessage="1" showErrorMessage="1" sqref="E461:E597 E361:E429 E23:E169 E187:E301" xr:uid="{00000000-0002-0000-0200-000007000000}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 xr:uid="{00000000-0002-0000-0200-000008000000}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 xr:uid="{00000000-0002-0000-0200-000009000000}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37" orientation="portrait" blackAndWhite="1" r:id="rId1"/>
  <headerFooter alignWithMargins="0"/>
  <rowBreaks count="1" manualBreakCount="1">
    <brk id="605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Line="0" autoPict="0" macro="[0]!PrintO">
                <anchor moveWithCells="1" sizeWithCells="1">
                  <from>
                    <xdr:col>4</xdr:col>
                    <xdr:colOff>831850</xdr:colOff>
                    <xdr:row>2</xdr:row>
                    <xdr:rowOff>25400</xdr:rowOff>
                  </from>
                  <to>
                    <xdr:col>6</xdr:col>
                    <xdr:colOff>628650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Button 7">
              <controlPr defaultSize="0" print="0" autoFill="0" autoLine="0" autoPict="0" macro="[0]!NextDejn">
                <anchor moveWithCells="1">
                  <from>
                    <xdr:col>3</xdr:col>
                    <xdr:colOff>4311650</xdr:colOff>
                    <xdr:row>2</xdr:row>
                    <xdr:rowOff>25400</xdr:rowOff>
                  </from>
                  <to>
                    <xdr:col>4</xdr:col>
                    <xdr:colOff>190500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6" name="Button 46">
              <controlPr defaultSize="0" print="0" autoFill="0" autoPict="0" macro="[0]!_xludf.Help">
                <anchor moveWithCells="1" sizeWithCells="1">
                  <from>
                    <xdr:col>3</xdr:col>
                    <xdr:colOff>1479550</xdr:colOff>
                    <xdr:row>2</xdr:row>
                    <xdr:rowOff>25400</xdr:rowOff>
                  </from>
                  <to>
                    <xdr:col>3</xdr:col>
                    <xdr:colOff>3619500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V725"/>
  <sheetViews>
    <sheetView topLeftCell="F1" workbookViewId="0">
      <selection activeCell="H9" sqref="H9"/>
    </sheetView>
  </sheetViews>
  <sheetFormatPr defaultColWidth="9.1796875" defaultRowHeight="14"/>
  <cols>
    <col min="1" max="1" width="48.1796875" style="1491" hidden="1" customWidth="1"/>
    <col min="2" max="2" width="105.81640625" style="1517" hidden="1" customWidth="1"/>
    <col min="3" max="5" width="48.1796875" style="1491" hidden="1" customWidth="1"/>
    <col min="6" max="16384" width="9.1796875" style="1491"/>
  </cols>
  <sheetData>
    <row r="1" spans="1:3">
      <c r="A1" s="1489" t="s">
        <v>793</v>
      </c>
      <c r="B1" s="1490" t="s">
        <v>797</v>
      </c>
      <c r="C1" s="1489"/>
    </row>
    <row r="2" spans="1:3" ht="31.5" customHeight="1">
      <c r="A2" s="1492">
        <v>0</v>
      </c>
      <c r="B2" s="1493" t="s">
        <v>1208</v>
      </c>
      <c r="C2" s="1494" t="s">
        <v>1662</v>
      </c>
    </row>
    <row r="3" spans="1:3" ht="35.25" customHeight="1">
      <c r="A3" s="1492">
        <v>33</v>
      </c>
      <c r="B3" s="1493" t="s">
        <v>1209</v>
      </c>
      <c r="C3" s="1495" t="s">
        <v>1663</v>
      </c>
    </row>
    <row r="4" spans="1:3" ht="35.25" customHeight="1">
      <c r="A4" s="1492">
        <v>42</v>
      </c>
      <c r="B4" s="1493" t="s">
        <v>1210</v>
      </c>
      <c r="C4" s="1496" t="s">
        <v>1664</v>
      </c>
    </row>
    <row r="5" spans="1:3" ht="17.5">
      <c r="A5" s="1492">
        <v>96</v>
      </c>
      <c r="B5" s="1493" t="s">
        <v>1211</v>
      </c>
      <c r="C5" s="1496" t="s">
        <v>1665</v>
      </c>
    </row>
    <row r="6" spans="1:3" ht="17.5">
      <c r="A6" s="1492">
        <v>97</v>
      </c>
      <c r="B6" s="1493" t="s">
        <v>1212</v>
      </c>
      <c r="C6" s="1496" t="s">
        <v>1666</v>
      </c>
    </row>
    <row r="7" spans="1:3" ht="17.5">
      <c r="A7" s="1492">
        <v>98</v>
      </c>
      <c r="B7" s="1493" t="s">
        <v>1213</v>
      </c>
      <c r="C7" s="1496" t="s">
        <v>1667</v>
      </c>
    </row>
    <row r="8" spans="1:3" ht="15.5">
      <c r="A8" s="1497"/>
      <c r="B8" s="1497"/>
      <c r="C8" s="1497"/>
    </row>
    <row r="9" spans="1:3" ht="15.5">
      <c r="A9" s="1498"/>
      <c r="B9" s="1498"/>
      <c r="C9" s="1499"/>
    </row>
    <row r="10" spans="1:3">
      <c r="A10" s="1604" t="s">
        <v>793</v>
      </c>
      <c r="B10" s="1605" t="s">
        <v>796</v>
      </c>
      <c r="C10" s="1604"/>
    </row>
    <row r="11" spans="1:3">
      <c r="A11" s="1606"/>
      <c r="B11" s="1607" t="s">
        <v>375</v>
      </c>
      <c r="C11" s="1606"/>
    </row>
    <row r="12" spans="1:3" ht="15.5">
      <c r="A12" s="1500">
        <v>1101</v>
      </c>
      <c r="B12" s="1501" t="s">
        <v>376</v>
      </c>
      <c r="C12" s="1500">
        <v>1101</v>
      </c>
    </row>
    <row r="13" spans="1:3" ht="15.5">
      <c r="A13" s="1500">
        <v>1103</v>
      </c>
      <c r="B13" s="1502" t="s">
        <v>377</v>
      </c>
      <c r="C13" s="1500">
        <v>1103</v>
      </c>
    </row>
    <row r="14" spans="1:3" ht="15.5">
      <c r="A14" s="1500">
        <v>1104</v>
      </c>
      <c r="B14" s="1503" t="s">
        <v>378</v>
      </c>
      <c r="C14" s="1500">
        <v>1104</v>
      </c>
    </row>
    <row r="15" spans="1:3" ht="15.5">
      <c r="A15" s="1500">
        <v>1105</v>
      </c>
      <c r="B15" s="1503" t="s">
        <v>379</v>
      </c>
      <c r="C15" s="1500">
        <v>1105</v>
      </c>
    </row>
    <row r="16" spans="1:3" ht="15.5">
      <c r="A16" s="1500">
        <v>1106</v>
      </c>
      <c r="B16" s="1503" t="s">
        <v>380</v>
      </c>
      <c r="C16" s="1500">
        <v>1106</v>
      </c>
    </row>
    <row r="17" spans="1:3" ht="15.5">
      <c r="A17" s="1500">
        <v>1107</v>
      </c>
      <c r="B17" s="1503" t="s">
        <v>381</v>
      </c>
      <c r="C17" s="1500">
        <v>1107</v>
      </c>
    </row>
    <row r="18" spans="1:3" ht="15.5">
      <c r="A18" s="1500">
        <v>1108</v>
      </c>
      <c r="B18" s="1503" t="s">
        <v>382</v>
      </c>
      <c r="C18" s="1500">
        <v>1108</v>
      </c>
    </row>
    <row r="19" spans="1:3" ht="15.5">
      <c r="A19" s="1500">
        <v>1111</v>
      </c>
      <c r="B19" s="1504" t="s">
        <v>383</v>
      </c>
      <c r="C19" s="1500">
        <v>1111</v>
      </c>
    </row>
    <row r="20" spans="1:3" ht="15.5">
      <c r="A20" s="1500">
        <v>1115</v>
      </c>
      <c r="B20" s="1504" t="s">
        <v>384</v>
      </c>
      <c r="C20" s="1500">
        <v>1115</v>
      </c>
    </row>
    <row r="21" spans="1:3" ht="15.5">
      <c r="A21" s="1500">
        <v>1116</v>
      </c>
      <c r="B21" s="1504" t="s">
        <v>385</v>
      </c>
      <c r="C21" s="1500">
        <v>1116</v>
      </c>
    </row>
    <row r="22" spans="1:3" ht="15.5">
      <c r="A22" s="1500">
        <v>1117</v>
      </c>
      <c r="B22" s="1504" t="s">
        <v>386</v>
      </c>
      <c r="C22" s="1500">
        <v>1117</v>
      </c>
    </row>
    <row r="23" spans="1:3" ht="15.5">
      <c r="A23" s="1500">
        <v>1121</v>
      </c>
      <c r="B23" s="1503" t="s">
        <v>387</v>
      </c>
      <c r="C23" s="1500">
        <v>1121</v>
      </c>
    </row>
    <row r="24" spans="1:3" ht="15.5">
      <c r="A24" s="1500">
        <v>1122</v>
      </c>
      <c r="B24" s="1503" t="s">
        <v>388</v>
      </c>
      <c r="C24" s="1500">
        <v>1122</v>
      </c>
    </row>
    <row r="25" spans="1:3" ht="15.5">
      <c r="A25" s="1500">
        <v>1123</v>
      </c>
      <c r="B25" s="1503" t="s">
        <v>389</v>
      </c>
      <c r="C25" s="1500">
        <v>1123</v>
      </c>
    </row>
    <row r="26" spans="1:3" ht="15.5">
      <c r="A26" s="1500">
        <v>1125</v>
      </c>
      <c r="B26" s="1505" t="s">
        <v>390</v>
      </c>
      <c r="C26" s="1500">
        <v>1125</v>
      </c>
    </row>
    <row r="27" spans="1:3" ht="15.5">
      <c r="A27" s="1500">
        <v>1128</v>
      </c>
      <c r="B27" s="1503" t="s">
        <v>391</v>
      </c>
      <c r="C27" s="1500">
        <v>1128</v>
      </c>
    </row>
    <row r="28" spans="1:3" ht="15.5">
      <c r="A28" s="1500">
        <v>1139</v>
      </c>
      <c r="B28" s="1506" t="s">
        <v>392</v>
      </c>
      <c r="C28" s="1500">
        <v>1139</v>
      </c>
    </row>
    <row r="29" spans="1:3" ht="15.5">
      <c r="A29" s="1500">
        <v>1141</v>
      </c>
      <c r="B29" s="1504" t="s">
        <v>393</v>
      </c>
      <c r="C29" s="1500">
        <v>1141</v>
      </c>
    </row>
    <row r="30" spans="1:3" ht="15.5">
      <c r="A30" s="1500">
        <v>1142</v>
      </c>
      <c r="B30" s="1503" t="s">
        <v>394</v>
      </c>
      <c r="C30" s="1500">
        <v>1142</v>
      </c>
    </row>
    <row r="31" spans="1:3" ht="15.5">
      <c r="A31" s="1500">
        <v>1143</v>
      </c>
      <c r="B31" s="1504" t="s">
        <v>395</v>
      </c>
      <c r="C31" s="1500">
        <v>1143</v>
      </c>
    </row>
    <row r="32" spans="1:3" ht="15.5">
      <c r="A32" s="1500">
        <v>1144</v>
      </c>
      <c r="B32" s="1504" t="s">
        <v>396</v>
      </c>
      <c r="C32" s="1500">
        <v>1144</v>
      </c>
    </row>
    <row r="33" spans="1:3" ht="15.5">
      <c r="A33" s="1500">
        <v>1145</v>
      </c>
      <c r="B33" s="1503" t="s">
        <v>397</v>
      </c>
      <c r="C33" s="1500">
        <v>1145</v>
      </c>
    </row>
    <row r="34" spans="1:3" ht="15.5">
      <c r="A34" s="1500">
        <v>1146</v>
      </c>
      <c r="B34" s="1504" t="s">
        <v>398</v>
      </c>
      <c r="C34" s="1500">
        <v>1146</v>
      </c>
    </row>
    <row r="35" spans="1:3" ht="15.5">
      <c r="A35" s="1500">
        <v>1147</v>
      </c>
      <c r="B35" s="1504" t="s">
        <v>399</v>
      </c>
      <c r="C35" s="1500">
        <v>1147</v>
      </c>
    </row>
    <row r="36" spans="1:3" ht="15.5">
      <c r="A36" s="1500">
        <v>1148</v>
      </c>
      <c r="B36" s="1504" t="s">
        <v>400</v>
      </c>
      <c r="C36" s="1500">
        <v>1148</v>
      </c>
    </row>
    <row r="37" spans="1:3" ht="15.5">
      <c r="A37" s="1500">
        <v>1149</v>
      </c>
      <c r="B37" s="1504" t="s">
        <v>401</v>
      </c>
      <c r="C37" s="1500">
        <v>1149</v>
      </c>
    </row>
    <row r="38" spans="1:3" ht="15.5">
      <c r="A38" s="1500">
        <v>1151</v>
      </c>
      <c r="B38" s="1504" t="s">
        <v>402</v>
      </c>
      <c r="C38" s="1500">
        <v>1151</v>
      </c>
    </row>
    <row r="39" spans="1:3" ht="15.5">
      <c r="A39" s="1500">
        <v>1158</v>
      </c>
      <c r="B39" s="1503" t="s">
        <v>403</v>
      </c>
      <c r="C39" s="1500">
        <v>1158</v>
      </c>
    </row>
    <row r="40" spans="1:3" ht="15.5">
      <c r="A40" s="1500">
        <v>1161</v>
      </c>
      <c r="B40" s="1503" t="s">
        <v>404</v>
      </c>
      <c r="C40" s="1500">
        <v>1161</v>
      </c>
    </row>
    <row r="41" spans="1:3" ht="15.5">
      <c r="A41" s="1500">
        <v>1162</v>
      </c>
      <c r="B41" s="1503" t="s">
        <v>405</v>
      </c>
      <c r="C41" s="1500">
        <v>1162</v>
      </c>
    </row>
    <row r="42" spans="1:3" ht="15.5">
      <c r="A42" s="1500">
        <v>1163</v>
      </c>
      <c r="B42" s="1503" t="s">
        <v>406</v>
      </c>
      <c r="C42" s="1500">
        <v>1163</v>
      </c>
    </row>
    <row r="43" spans="1:3" ht="15.5">
      <c r="A43" s="1500">
        <v>1168</v>
      </c>
      <c r="B43" s="1503" t="s">
        <v>407</v>
      </c>
      <c r="C43" s="1500">
        <v>1168</v>
      </c>
    </row>
    <row r="44" spans="1:3" ht="15.5">
      <c r="A44" s="1500">
        <v>1179</v>
      </c>
      <c r="B44" s="1504" t="s">
        <v>408</v>
      </c>
      <c r="C44" s="1500">
        <v>1179</v>
      </c>
    </row>
    <row r="45" spans="1:3" ht="15.5">
      <c r="A45" s="1500">
        <v>2201</v>
      </c>
      <c r="B45" s="1504" t="s">
        <v>409</v>
      </c>
      <c r="C45" s="1500">
        <v>2201</v>
      </c>
    </row>
    <row r="46" spans="1:3" ht="15.5">
      <c r="A46" s="1500">
        <v>2205</v>
      </c>
      <c r="B46" s="1503" t="s">
        <v>410</v>
      </c>
      <c r="C46" s="1500">
        <v>2205</v>
      </c>
    </row>
    <row r="47" spans="1:3" ht="15.5">
      <c r="A47" s="1500">
        <v>2206</v>
      </c>
      <c r="B47" s="1506" t="s">
        <v>411</v>
      </c>
      <c r="C47" s="1500">
        <v>2206</v>
      </c>
    </row>
    <row r="48" spans="1:3" ht="15.5">
      <c r="A48" s="1500">
        <v>2215</v>
      </c>
      <c r="B48" s="1503" t="s">
        <v>412</v>
      </c>
      <c r="C48" s="1500">
        <v>2215</v>
      </c>
    </row>
    <row r="49" spans="1:3" ht="15.5">
      <c r="A49" s="1500">
        <v>2218</v>
      </c>
      <c r="B49" s="1503" t="s">
        <v>413</v>
      </c>
      <c r="C49" s="1500">
        <v>2218</v>
      </c>
    </row>
    <row r="50" spans="1:3" ht="15.5">
      <c r="A50" s="1500">
        <v>2219</v>
      </c>
      <c r="B50" s="1503" t="s">
        <v>414</v>
      </c>
      <c r="C50" s="1500">
        <v>2219</v>
      </c>
    </row>
    <row r="51" spans="1:3" ht="15.5">
      <c r="A51" s="1500">
        <v>2221</v>
      </c>
      <c r="B51" s="1504" t="s">
        <v>415</v>
      </c>
      <c r="C51" s="1500">
        <v>2221</v>
      </c>
    </row>
    <row r="52" spans="1:3" ht="15.5">
      <c r="A52" s="1500">
        <v>2222</v>
      </c>
      <c r="B52" s="1507" t="s">
        <v>416</v>
      </c>
      <c r="C52" s="1500">
        <v>2222</v>
      </c>
    </row>
    <row r="53" spans="1:3" ht="15.5">
      <c r="A53" s="1500">
        <v>2223</v>
      </c>
      <c r="B53" s="1507" t="s">
        <v>2007</v>
      </c>
      <c r="C53" s="1500">
        <v>2223</v>
      </c>
    </row>
    <row r="54" spans="1:3" ht="15.5">
      <c r="A54" s="1500">
        <v>2224</v>
      </c>
      <c r="B54" s="1506" t="s">
        <v>417</v>
      </c>
      <c r="C54" s="1500">
        <v>2224</v>
      </c>
    </row>
    <row r="55" spans="1:3" ht="15.5">
      <c r="A55" s="1500">
        <v>2225</v>
      </c>
      <c r="B55" s="1503" t="s">
        <v>418</v>
      </c>
      <c r="C55" s="1500">
        <v>2225</v>
      </c>
    </row>
    <row r="56" spans="1:3" ht="15.5">
      <c r="A56" s="1500">
        <v>2228</v>
      </c>
      <c r="B56" s="1503" t="s">
        <v>419</v>
      </c>
      <c r="C56" s="1500">
        <v>2228</v>
      </c>
    </row>
    <row r="57" spans="1:3" ht="15.5">
      <c r="A57" s="1500">
        <v>2239</v>
      </c>
      <c r="B57" s="1504" t="s">
        <v>420</v>
      </c>
      <c r="C57" s="1500">
        <v>2239</v>
      </c>
    </row>
    <row r="58" spans="1:3" ht="15.5">
      <c r="A58" s="1500">
        <v>2241</v>
      </c>
      <c r="B58" s="1507" t="s">
        <v>421</v>
      </c>
      <c r="C58" s="1500">
        <v>2241</v>
      </c>
    </row>
    <row r="59" spans="1:3" ht="15.5">
      <c r="A59" s="1500">
        <v>2242</v>
      </c>
      <c r="B59" s="1507" t="s">
        <v>422</v>
      </c>
      <c r="C59" s="1500">
        <v>2242</v>
      </c>
    </row>
    <row r="60" spans="1:3" ht="15.5">
      <c r="A60" s="1500">
        <v>2243</v>
      </c>
      <c r="B60" s="1507" t="s">
        <v>423</v>
      </c>
      <c r="C60" s="1500">
        <v>2243</v>
      </c>
    </row>
    <row r="61" spans="1:3" ht="15.5">
      <c r="A61" s="1500">
        <v>2244</v>
      </c>
      <c r="B61" s="1507" t="s">
        <v>424</v>
      </c>
      <c r="C61" s="1500">
        <v>2244</v>
      </c>
    </row>
    <row r="62" spans="1:3" ht="15.5">
      <c r="A62" s="1500">
        <v>2245</v>
      </c>
      <c r="B62" s="1508" t="s">
        <v>425</v>
      </c>
      <c r="C62" s="1500">
        <v>2245</v>
      </c>
    </row>
    <row r="63" spans="1:3" ht="15.5">
      <c r="A63" s="1500">
        <v>2246</v>
      </c>
      <c r="B63" s="1507" t="s">
        <v>426</v>
      </c>
      <c r="C63" s="1500">
        <v>2246</v>
      </c>
    </row>
    <row r="64" spans="1:3" ht="15.5">
      <c r="A64" s="1500">
        <v>2247</v>
      </c>
      <c r="B64" s="1507" t="s">
        <v>427</v>
      </c>
      <c r="C64" s="1500">
        <v>2247</v>
      </c>
    </row>
    <row r="65" spans="1:3" ht="15.5">
      <c r="A65" s="1500">
        <v>2248</v>
      </c>
      <c r="B65" s="1507" t="s">
        <v>428</v>
      </c>
      <c r="C65" s="1500">
        <v>2248</v>
      </c>
    </row>
    <row r="66" spans="1:3" ht="15.5">
      <c r="A66" s="1500">
        <v>2249</v>
      </c>
      <c r="B66" s="1507" t="s">
        <v>429</v>
      </c>
      <c r="C66" s="1500">
        <v>2249</v>
      </c>
    </row>
    <row r="67" spans="1:3" ht="15.5">
      <c r="A67" s="1500">
        <v>2258</v>
      </c>
      <c r="B67" s="1503" t="s">
        <v>430</v>
      </c>
      <c r="C67" s="1500">
        <v>2258</v>
      </c>
    </row>
    <row r="68" spans="1:3" ht="15.5">
      <c r="A68" s="1500">
        <v>2259</v>
      </c>
      <c r="B68" s="1506" t="s">
        <v>431</v>
      </c>
      <c r="C68" s="1500">
        <v>2259</v>
      </c>
    </row>
    <row r="69" spans="1:3" ht="15.5">
      <c r="A69" s="1500">
        <v>2261</v>
      </c>
      <c r="B69" s="1504" t="s">
        <v>432</v>
      </c>
      <c r="C69" s="1500">
        <v>2261</v>
      </c>
    </row>
    <row r="70" spans="1:3" ht="15.5">
      <c r="A70" s="1500">
        <v>2268</v>
      </c>
      <c r="B70" s="1503" t="s">
        <v>433</v>
      </c>
      <c r="C70" s="1500">
        <v>2268</v>
      </c>
    </row>
    <row r="71" spans="1:3" ht="15.5">
      <c r="A71" s="1500">
        <v>2279</v>
      </c>
      <c r="B71" s="1504" t="s">
        <v>434</v>
      </c>
      <c r="C71" s="1500">
        <v>2279</v>
      </c>
    </row>
    <row r="72" spans="1:3" ht="15.5">
      <c r="A72" s="1500">
        <v>2281</v>
      </c>
      <c r="B72" s="1506" t="s">
        <v>435</v>
      </c>
      <c r="C72" s="1500">
        <v>2281</v>
      </c>
    </row>
    <row r="73" spans="1:3" ht="15.5">
      <c r="A73" s="1500">
        <v>2282</v>
      </c>
      <c r="B73" s="1506" t="s">
        <v>436</v>
      </c>
      <c r="C73" s="1500">
        <v>2282</v>
      </c>
    </row>
    <row r="74" spans="1:3" ht="15.5">
      <c r="A74" s="1500">
        <v>2283</v>
      </c>
      <c r="B74" s="1506" t="s">
        <v>437</v>
      </c>
      <c r="C74" s="1500">
        <v>2283</v>
      </c>
    </row>
    <row r="75" spans="1:3" ht="15.5">
      <c r="A75" s="1500">
        <v>2284</v>
      </c>
      <c r="B75" s="1506" t="s">
        <v>438</v>
      </c>
      <c r="C75" s="1500">
        <v>2284</v>
      </c>
    </row>
    <row r="76" spans="1:3" ht="15.5">
      <c r="A76" s="1500">
        <v>2285</v>
      </c>
      <c r="B76" s="1506" t="s">
        <v>439</v>
      </c>
      <c r="C76" s="1500">
        <v>2285</v>
      </c>
    </row>
    <row r="77" spans="1:3" ht="15.5">
      <c r="A77" s="1500">
        <v>2288</v>
      </c>
      <c r="B77" s="1506" t="s">
        <v>440</v>
      </c>
      <c r="C77" s="1500">
        <v>2288</v>
      </c>
    </row>
    <row r="78" spans="1:3" ht="15.5">
      <c r="A78" s="1500">
        <v>2289</v>
      </c>
      <c r="B78" s="1506" t="s">
        <v>441</v>
      </c>
      <c r="C78" s="1500">
        <v>2289</v>
      </c>
    </row>
    <row r="79" spans="1:3" ht="15.5">
      <c r="A79" s="1500">
        <v>3301</v>
      </c>
      <c r="B79" s="1503" t="s">
        <v>442</v>
      </c>
      <c r="C79" s="1500">
        <v>3301</v>
      </c>
    </row>
    <row r="80" spans="1:3" ht="15.5">
      <c r="A80" s="1500">
        <v>3311</v>
      </c>
      <c r="B80" s="1503" t="s">
        <v>2008</v>
      </c>
      <c r="C80" s="1500">
        <v>3311</v>
      </c>
    </row>
    <row r="81" spans="1:3" ht="15.5">
      <c r="A81" s="1500">
        <v>3312</v>
      </c>
      <c r="B81" s="1504" t="s">
        <v>2009</v>
      </c>
      <c r="C81" s="1500">
        <v>3312</v>
      </c>
    </row>
    <row r="82" spans="1:3" ht="15.5">
      <c r="A82" s="1500">
        <v>3318</v>
      </c>
      <c r="B82" s="1506" t="s">
        <v>443</v>
      </c>
      <c r="C82" s="1500">
        <v>3318</v>
      </c>
    </row>
    <row r="83" spans="1:3" ht="15.5">
      <c r="A83" s="1500">
        <v>3321</v>
      </c>
      <c r="B83" s="1503" t="s">
        <v>2000</v>
      </c>
      <c r="C83" s="1500">
        <v>3321</v>
      </c>
    </row>
    <row r="84" spans="1:3" ht="15.5">
      <c r="A84" s="1500">
        <v>3322</v>
      </c>
      <c r="B84" s="1504" t="s">
        <v>2001</v>
      </c>
      <c r="C84" s="1500">
        <v>3322</v>
      </c>
    </row>
    <row r="85" spans="1:3" ht="15.5">
      <c r="A85" s="1500">
        <v>3323</v>
      </c>
      <c r="B85" s="1506" t="s">
        <v>1999</v>
      </c>
      <c r="C85" s="1500">
        <v>3323</v>
      </c>
    </row>
    <row r="86" spans="1:3" ht="15.5">
      <c r="A86" s="1500">
        <v>3324</v>
      </c>
      <c r="B86" s="1506" t="s">
        <v>444</v>
      </c>
      <c r="C86" s="1500">
        <v>3324</v>
      </c>
    </row>
    <row r="87" spans="1:3" ht="15.5">
      <c r="A87" s="1500">
        <v>3325</v>
      </c>
      <c r="B87" s="1504" t="s">
        <v>2002</v>
      </c>
      <c r="C87" s="1500">
        <v>3325</v>
      </c>
    </row>
    <row r="88" spans="1:3" ht="15.5">
      <c r="A88" s="1500">
        <v>3326</v>
      </c>
      <c r="B88" s="1503" t="s">
        <v>2003</v>
      </c>
      <c r="C88" s="1500">
        <v>3326</v>
      </c>
    </row>
    <row r="89" spans="1:3" ht="15.5">
      <c r="A89" s="1500">
        <v>3327</v>
      </c>
      <c r="B89" s="1503" t="s">
        <v>2004</v>
      </c>
      <c r="C89" s="1500">
        <v>3327</v>
      </c>
    </row>
    <row r="90" spans="1:3" ht="15.5">
      <c r="A90" s="1500">
        <v>3332</v>
      </c>
      <c r="B90" s="1503" t="s">
        <v>445</v>
      </c>
      <c r="C90" s="1500">
        <v>3332</v>
      </c>
    </row>
    <row r="91" spans="1:3" ht="15.5">
      <c r="A91" s="1500">
        <v>3333</v>
      </c>
      <c r="B91" s="1504" t="s">
        <v>446</v>
      </c>
      <c r="C91" s="1500">
        <v>3333</v>
      </c>
    </row>
    <row r="92" spans="1:3" ht="15.5">
      <c r="A92" s="1500">
        <v>3334</v>
      </c>
      <c r="B92" s="1504" t="s">
        <v>523</v>
      </c>
      <c r="C92" s="1500">
        <v>3334</v>
      </c>
    </row>
    <row r="93" spans="1:3" ht="15.5">
      <c r="A93" s="1500">
        <v>3336</v>
      </c>
      <c r="B93" s="1504" t="s">
        <v>524</v>
      </c>
      <c r="C93" s="1500">
        <v>3336</v>
      </c>
    </row>
    <row r="94" spans="1:3" ht="15.5">
      <c r="A94" s="1500">
        <v>3337</v>
      </c>
      <c r="B94" s="1503" t="s">
        <v>2005</v>
      </c>
      <c r="C94" s="1500">
        <v>3337</v>
      </c>
    </row>
    <row r="95" spans="1:3" ht="15.5">
      <c r="A95" s="1500">
        <v>3338</v>
      </c>
      <c r="B95" s="1503" t="s">
        <v>2006</v>
      </c>
      <c r="C95" s="1500">
        <v>3338</v>
      </c>
    </row>
    <row r="96" spans="1:3" ht="15.5">
      <c r="A96" s="1500">
        <v>3341</v>
      </c>
      <c r="B96" s="1504" t="s">
        <v>525</v>
      </c>
      <c r="C96" s="1500">
        <v>3341</v>
      </c>
    </row>
    <row r="97" spans="1:3" ht="15.5">
      <c r="A97" s="1500">
        <v>3349</v>
      </c>
      <c r="B97" s="1504" t="s">
        <v>447</v>
      </c>
      <c r="C97" s="1500">
        <v>3349</v>
      </c>
    </row>
    <row r="98" spans="1:3" ht="15.5">
      <c r="A98" s="1500">
        <v>3359</v>
      </c>
      <c r="B98" s="1504" t="s">
        <v>448</v>
      </c>
      <c r="C98" s="1500">
        <v>3359</v>
      </c>
    </row>
    <row r="99" spans="1:3" ht="15.5">
      <c r="A99" s="1500">
        <v>3369</v>
      </c>
      <c r="B99" s="1504" t="s">
        <v>449</v>
      </c>
      <c r="C99" s="1500">
        <v>3369</v>
      </c>
    </row>
    <row r="100" spans="1:3" ht="15.5">
      <c r="A100" s="1500">
        <v>3388</v>
      </c>
      <c r="B100" s="1503" t="s">
        <v>0</v>
      </c>
      <c r="C100" s="1500">
        <v>3388</v>
      </c>
    </row>
    <row r="101" spans="1:3" ht="15.5">
      <c r="A101" s="1500">
        <v>3389</v>
      </c>
      <c r="B101" s="1504" t="s">
        <v>1</v>
      </c>
      <c r="C101" s="1500">
        <v>3389</v>
      </c>
    </row>
    <row r="102" spans="1:3" ht="15.5">
      <c r="A102" s="1500">
        <v>4401</v>
      </c>
      <c r="B102" s="1503" t="s">
        <v>2</v>
      </c>
      <c r="C102" s="1500">
        <v>4401</v>
      </c>
    </row>
    <row r="103" spans="1:3" ht="15.5">
      <c r="A103" s="1500">
        <v>4412</v>
      </c>
      <c r="B103" s="1506" t="s">
        <v>3</v>
      </c>
      <c r="C103" s="1500">
        <v>4412</v>
      </c>
    </row>
    <row r="104" spans="1:3" ht="15.5">
      <c r="A104" s="1500">
        <v>4415</v>
      </c>
      <c r="B104" s="1504" t="s">
        <v>4</v>
      </c>
      <c r="C104" s="1500">
        <v>4415</v>
      </c>
    </row>
    <row r="105" spans="1:3" ht="15.5">
      <c r="A105" s="1500">
        <v>4418</v>
      </c>
      <c r="B105" s="1504" t="s">
        <v>5</v>
      </c>
      <c r="C105" s="1500">
        <v>4418</v>
      </c>
    </row>
    <row r="106" spans="1:3" ht="15.5">
      <c r="A106" s="1500">
        <v>4429</v>
      </c>
      <c r="B106" s="1503" t="s">
        <v>6</v>
      </c>
      <c r="C106" s="1500">
        <v>4429</v>
      </c>
    </row>
    <row r="107" spans="1:3" ht="15.5">
      <c r="A107" s="1500">
        <v>4431</v>
      </c>
      <c r="B107" s="1504" t="s">
        <v>2010</v>
      </c>
      <c r="C107" s="1500">
        <v>4431</v>
      </c>
    </row>
    <row r="108" spans="1:3" ht="15.5">
      <c r="A108" s="1500">
        <v>4433</v>
      </c>
      <c r="B108" s="1504" t="s">
        <v>7</v>
      </c>
      <c r="C108" s="1500">
        <v>4433</v>
      </c>
    </row>
    <row r="109" spans="1:3" ht="15.5">
      <c r="A109" s="1500">
        <v>4436</v>
      </c>
      <c r="B109" s="1504" t="s">
        <v>8</v>
      </c>
      <c r="C109" s="1500">
        <v>4436</v>
      </c>
    </row>
    <row r="110" spans="1:3" ht="15.5">
      <c r="A110" s="1500">
        <v>4437</v>
      </c>
      <c r="B110" s="1505" t="s">
        <v>9</v>
      </c>
      <c r="C110" s="1500">
        <v>4437</v>
      </c>
    </row>
    <row r="111" spans="1:3" ht="15.5">
      <c r="A111" s="1500">
        <v>4448</v>
      </c>
      <c r="B111" s="1505" t="s">
        <v>2038</v>
      </c>
      <c r="C111" s="1500">
        <v>4448</v>
      </c>
    </row>
    <row r="112" spans="1:3" ht="15.5">
      <c r="A112" s="1500">
        <v>4450</v>
      </c>
      <c r="B112" s="1504" t="s">
        <v>10</v>
      </c>
      <c r="C112" s="1500">
        <v>4450</v>
      </c>
    </row>
    <row r="113" spans="1:3" ht="15.5">
      <c r="A113" s="1500">
        <v>4451</v>
      </c>
      <c r="B113" s="1509" t="s">
        <v>11</v>
      </c>
      <c r="C113" s="1500">
        <v>4451</v>
      </c>
    </row>
    <row r="114" spans="1:3" ht="15.5">
      <c r="A114" s="1500">
        <v>4452</v>
      </c>
      <c r="B114" s="1509" t="s">
        <v>12</v>
      </c>
      <c r="C114" s="1500">
        <v>4452</v>
      </c>
    </row>
    <row r="115" spans="1:3" ht="15.5">
      <c r="A115" s="1500">
        <v>4453</v>
      </c>
      <c r="B115" s="1509" t="s">
        <v>13</v>
      </c>
      <c r="C115" s="1500">
        <v>4453</v>
      </c>
    </row>
    <row r="116" spans="1:3" ht="15.5">
      <c r="A116" s="1500">
        <v>4454</v>
      </c>
      <c r="B116" s="1510" t="s">
        <v>14</v>
      </c>
      <c r="C116" s="1500">
        <v>4454</v>
      </c>
    </row>
    <row r="117" spans="1:3" ht="15.5">
      <c r="A117" s="1500">
        <v>4455</v>
      </c>
      <c r="B117" s="1510" t="s">
        <v>2011</v>
      </c>
      <c r="C117" s="1500">
        <v>4455</v>
      </c>
    </row>
    <row r="118" spans="1:3" ht="15.5">
      <c r="A118" s="1500">
        <v>4456</v>
      </c>
      <c r="B118" s="1509" t="s">
        <v>15</v>
      </c>
      <c r="C118" s="1500">
        <v>4456</v>
      </c>
    </row>
    <row r="119" spans="1:3" ht="15.5">
      <c r="A119" s="1500">
        <v>4457</v>
      </c>
      <c r="B119" s="1511" t="s">
        <v>2012</v>
      </c>
      <c r="C119" s="1500">
        <v>4457</v>
      </c>
    </row>
    <row r="120" spans="1:3" ht="15.5">
      <c r="A120" s="1500">
        <v>4458</v>
      </c>
      <c r="B120" s="1511" t="s">
        <v>2041</v>
      </c>
      <c r="C120" s="1500">
        <v>4458</v>
      </c>
    </row>
    <row r="121" spans="1:3" ht="15.5">
      <c r="A121" s="1500">
        <v>4459</v>
      </c>
      <c r="B121" s="1511" t="s">
        <v>1668</v>
      </c>
      <c r="C121" s="1500">
        <v>4459</v>
      </c>
    </row>
    <row r="122" spans="1:3" ht="15.5">
      <c r="A122" s="1500">
        <v>4465</v>
      </c>
      <c r="B122" s="1501" t="s">
        <v>16</v>
      </c>
      <c r="C122" s="1500">
        <v>4465</v>
      </c>
    </row>
    <row r="123" spans="1:3" ht="15.5">
      <c r="A123" s="1500">
        <v>4467</v>
      </c>
      <c r="B123" s="1502" t="s">
        <v>17</v>
      </c>
      <c r="C123" s="1500">
        <v>4467</v>
      </c>
    </row>
    <row r="124" spans="1:3" ht="15.5">
      <c r="A124" s="1500">
        <v>4468</v>
      </c>
      <c r="B124" s="1503" t="s">
        <v>18</v>
      </c>
      <c r="C124" s="1500">
        <v>4468</v>
      </c>
    </row>
    <row r="125" spans="1:3" ht="15.5">
      <c r="A125" s="1500">
        <v>4469</v>
      </c>
      <c r="B125" s="1504" t="s">
        <v>19</v>
      </c>
      <c r="C125" s="1500">
        <v>4469</v>
      </c>
    </row>
    <row r="126" spans="1:3" ht="15.5">
      <c r="A126" s="1500">
        <v>5501</v>
      </c>
      <c r="B126" s="1503" t="s">
        <v>20</v>
      </c>
      <c r="C126" s="1500">
        <v>5501</v>
      </c>
    </row>
    <row r="127" spans="1:3" ht="15.5">
      <c r="A127" s="1500">
        <v>5511</v>
      </c>
      <c r="B127" s="1508" t="s">
        <v>21</v>
      </c>
      <c r="C127" s="1500">
        <v>5511</v>
      </c>
    </row>
    <row r="128" spans="1:3" ht="15.5">
      <c r="A128" s="1500">
        <v>5512</v>
      </c>
      <c r="B128" s="1503" t="s">
        <v>22</v>
      </c>
      <c r="C128" s="1500">
        <v>5512</v>
      </c>
    </row>
    <row r="129" spans="1:3" ht="15.5">
      <c r="A129" s="1500">
        <v>5513</v>
      </c>
      <c r="B129" s="1511" t="s">
        <v>2042</v>
      </c>
      <c r="C129" s="1500">
        <v>5513</v>
      </c>
    </row>
    <row r="130" spans="1:3" ht="15.5">
      <c r="A130" s="1500">
        <v>5514</v>
      </c>
      <c r="B130" s="1511" t="s">
        <v>548</v>
      </c>
      <c r="C130" s="1500">
        <v>5514</v>
      </c>
    </row>
    <row r="131" spans="1:3" ht="15.5">
      <c r="A131" s="1500">
        <v>5515</v>
      </c>
      <c r="B131" s="1511" t="s">
        <v>549</v>
      </c>
      <c r="C131" s="1500">
        <v>5515</v>
      </c>
    </row>
    <row r="132" spans="1:3" ht="15.5">
      <c r="A132" s="1500">
        <v>5516</v>
      </c>
      <c r="B132" s="1511" t="s">
        <v>2043</v>
      </c>
      <c r="C132" s="1500">
        <v>5516</v>
      </c>
    </row>
    <row r="133" spans="1:3" ht="15.5">
      <c r="A133" s="1500">
        <v>5517</v>
      </c>
      <c r="B133" s="1511" t="s">
        <v>550</v>
      </c>
      <c r="C133" s="1500">
        <v>5517</v>
      </c>
    </row>
    <row r="134" spans="1:3" ht="15.5">
      <c r="A134" s="1500">
        <v>5518</v>
      </c>
      <c r="B134" s="1503" t="s">
        <v>551</v>
      </c>
      <c r="C134" s="1500">
        <v>5518</v>
      </c>
    </row>
    <row r="135" spans="1:3" ht="15.5">
      <c r="A135" s="1500">
        <v>5519</v>
      </c>
      <c r="B135" s="1503" t="s">
        <v>552</v>
      </c>
      <c r="C135" s="1500">
        <v>5519</v>
      </c>
    </row>
    <row r="136" spans="1:3" ht="15.5">
      <c r="A136" s="1500">
        <v>5521</v>
      </c>
      <c r="B136" s="1503" t="s">
        <v>553</v>
      </c>
      <c r="C136" s="1500">
        <v>5521</v>
      </c>
    </row>
    <row r="137" spans="1:3" ht="15.5">
      <c r="A137" s="1500">
        <v>5522</v>
      </c>
      <c r="B137" s="1512" t="s">
        <v>554</v>
      </c>
      <c r="C137" s="1500">
        <v>5522</v>
      </c>
    </row>
    <row r="138" spans="1:3" ht="15.5">
      <c r="A138" s="1500">
        <v>5524</v>
      </c>
      <c r="B138" s="1501" t="s">
        <v>555</v>
      </c>
      <c r="C138" s="1500">
        <v>5524</v>
      </c>
    </row>
    <row r="139" spans="1:3" ht="15.5">
      <c r="A139" s="1500">
        <v>5525</v>
      </c>
      <c r="B139" s="1508" t="s">
        <v>556</v>
      </c>
      <c r="C139" s="1500">
        <v>5525</v>
      </c>
    </row>
    <row r="140" spans="1:3" ht="15.5">
      <c r="A140" s="1500">
        <v>5526</v>
      </c>
      <c r="B140" s="1505" t="s">
        <v>557</v>
      </c>
      <c r="C140" s="1500">
        <v>5526</v>
      </c>
    </row>
    <row r="141" spans="1:3" ht="15.5">
      <c r="A141" s="1500">
        <v>5527</v>
      </c>
      <c r="B141" s="1505" t="s">
        <v>558</v>
      </c>
      <c r="C141" s="1500">
        <v>5527</v>
      </c>
    </row>
    <row r="142" spans="1:3" ht="15.5">
      <c r="A142" s="1500">
        <v>5528</v>
      </c>
      <c r="B142" s="1505" t="s">
        <v>559</v>
      </c>
      <c r="C142" s="1500">
        <v>5528</v>
      </c>
    </row>
    <row r="143" spans="1:3" ht="15.5">
      <c r="A143" s="1500">
        <v>5529</v>
      </c>
      <c r="B143" s="1505" t="s">
        <v>560</v>
      </c>
      <c r="C143" s="1500">
        <v>5529</v>
      </c>
    </row>
    <row r="144" spans="1:3" ht="15.5">
      <c r="A144" s="1500">
        <v>5530</v>
      </c>
      <c r="B144" s="1505" t="s">
        <v>561</v>
      </c>
      <c r="C144" s="1500">
        <v>5530</v>
      </c>
    </row>
    <row r="145" spans="1:3" ht="15.5">
      <c r="A145" s="1500">
        <v>5531</v>
      </c>
      <c r="B145" s="1508" t="s">
        <v>562</v>
      </c>
      <c r="C145" s="1500">
        <v>5531</v>
      </c>
    </row>
    <row r="146" spans="1:3" ht="15.5">
      <c r="A146" s="1500">
        <v>5532</v>
      </c>
      <c r="B146" s="1512" t="s">
        <v>563</v>
      </c>
      <c r="C146" s="1500">
        <v>5532</v>
      </c>
    </row>
    <row r="147" spans="1:3" ht="15.5">
      <c r="A147" s="1500">
        <v>5533</v>
      </c>
      <c r="B147" s="1512" t="s">
        <v>564</v>
      </c>
      <c r="C147" s="1500">
        <v>5533</v>
      </c>
    </row>
    <row r="148" spans="1:3" ht="15.5">
      <c r="A148" s="1513">
        <v>5534</v>
      </c>
      <c r="B148" s="1512" t="s">
        <v>565</v>
      </c>
      <c r="C148" s="1513">
        <v>5534</v>
      </c>
    </row>
    <row r="149" spans="1:3" ht="15.5">
      <c r="A149" s="1513">
        <v>5535</v>
      </c>
      <c r="B149" s="1512" t="s">
        <v>566</v>
      </c>
      <c r="C149" s="1513">
        <v>5535</v>
      </c>
    </row>
    <row r="150" spans="1:3" ht="15.5">
      <c r="A150" s="1500">
        <v>5538</v>
      </c>
      <c r="B150" s="1508" t="s">
        <v>567</v>
      </c>
      <c r="C150" s="1500">
        <v>5538</v>
      </c>
    </row>
    <row r="151" spans="1:3" ht="15.5">
      <c r="A151" s="1500">
        <v>5540</v>
      </c>
      <c r="B151" s="1512" t="s">
        <v>568</v>
      </c>
      <c r="C151" s="1500">
        <v>5540</v>
      </c>
    </row>
    <row r="152" spans="1:3" ht="15.5">
      <c r="A152" s="1500">
        <v>5541</v>
      </c>
      <c r="B152" s="1512" t="s">
        <v>569</v>
      </c>
      <c r="C152" s="1500">
        <v>5541</v>
      </c>
    </row>
    <row r="153" spans="1:3" ht="15.5">
      <c r="A153" s="1500">
        <v>5545</v>
      </c>
      <c r="B153" s="1512" t="s">
        <v>570</v>
      </c>
      <c r="C153" s="1500">
        <v>5545</v>
      </c>
    </row>
    <row r="154" spans="1:3" ht="15.5">
      <c r="A154" s="1500">
        <v>5546</v>
      </c>
      <c r="B154" s="1512" t="s">
        <v>571</v>
      </c>
      <c r="C154" s="1500">
        <v>5546</v>
      </c>
    </row>
    <row r="155" spans="1:3" ht="15.5">
      <c r="A155" s="1500">
        <v>5547</v>
      </c>
      <c r="B155" s="1512" t="s">
        <v>572</v>
      </c>
      <c r="C155" s="1500">
        <v>5547</v>
      </c>
    </row>
    <row r="156" spans="1:3" ht="15.5">
      <c r="A156" s="1500">
        <v>5548</v>
      </c>
      <c r="B156" s="1512" t="s">
        <v>573</v>
      </c>
      <c r="C156" s="1500">
        <v>5548</v>
      </c>
    </row>
    <row r="157" spans="1:3" ht="15.5">
      <c r="A157" s="1500">
        <v>5550</v>
      </c>
      <c r="B157" s="1512" t="s">
        <v>574</v>
      </c>
      <c r="C157" s="1500">
        <v>5550</v>
      </c>
    </row>
    <row r="158" spans="1:3" ht="15.5">
      <c r="A158" s="1500">
        <v>5551</v>
      </c>
      <c r="B158" s="1512" t="s">
        <v>575</v>
      </c>
      <c r="C158" s="1500">
        <v>5551</v>
      </c>
    </row>
    <row r="159" spans="1:3" ht="15.5">
      <c r="A159" s="1500">
        <v>5553</v>
      </c>
      <c r="B159" s="1512" t="s">
        <v>576</v>
      </c>
      <c r="C159" s="1500">
        <v>5553</v>
      </c>
    </row>
    <row r="160" spans="1:3" ht="15.5">
      <c r="A160" s="1500">
        <v>5554</v>
      </c>
      <c r="B160" s="1508" t="s">
        <v>577</v>
      </c>
      <c r="C160" s="1500">
        <v>5554</v>
      </c>
    </row>
    <row r="161" spans="1:3" ht="15.5">
      <c r="A161" s="1500">
        <v>5556</v>
      </c>
      <c r="B161" s="1504" t="s">
        <v>578</v>
      </c>
      <c r="C161" s="1500">
        <v>5556</v>
      </c>
    </row>
    <row r="162" spans="1:3" ht="15.5">
      <c r="A162" s="1500">
        <v>5561</v>
      </c>
      <c r="B162" s="1514" t="s">
        <v>2053</v>
      </c>
      <c r="C162" s="1500">
        <v>5561</v>
      </c>
    </row>
    <row r="163" spans="1:3" ht="15.5">
      <c r="A163" s="1500">
        <v>5562</v>
      </c>
      <c r="B163" s="1514" t="s">
        <v>2054</v>
      </c>
      <c r="C163" s="1500">
        <v>5562</v>
      </c>
    </row>
    <row r="164" spans="1:3" ht="15.5">
      <c r="A164" s="1500">
        <v>5588</v>
      </c>
      <c r="B164" s="1503" t="s">
        <v>579</v>
      </c>
      <c r="C164" s="1500">
        <v>5588</v>
      </c>
    </row>
    <row r="165" spans="1:3" ht="15.5">
      <c r="A165" s="1500">
        <v>5589</v>
      </c>
      <c r="B165" s="1503" t="s">
        <v>580</v>
      </c>
      <c r="C165" s="1500">
        <v>5589</v>
      </c>
    </row>
    <row r="166" spans="1:3" ht="15.5">
      <c r="A166" s="1500">
        <v>6601</v>
      </c>
      <c r="B166" s="1503" t="s">
        <v>581</v>
      </c>
      <c r="C166" s="1500">
        <v>6601</v>
      </c>
    </row>
    <row r="167" spans="1:3" ht="15.5">
      <c r="A167" s="1500">
        <v>6602</v>
      </c>
      <c r="B167" s="1504" t="s">
        <v>582</v>
      </c>
      <c r="C167" s="1500">
        <v>6602</v>
      </c>
    </row>
    <row r="168" spans="1:3" ht="15.5">
      <c r="A168" s="1500">
        <v>6603</v>
      </c>
      <c r="B168" s="1504" t="s">
        <v>583</v>
      </c>
      <c r="C168" s="1500">
        <v>6603</v>
      </c>
    </row>
    <row r="169" spans="1:3" ht="15.5">
      <c r="A169" s="1500">
        <v>6604</v>
      </c>
      <c r="B169" s="1504" t="s">
        <v>584</v>
      </c>
      <c r="C169" s="1500">
        <v>6604</v>
      </c>
    </row>
    <row r="170" spans="1:3" ht="15.5">
      <c r="A170" s="1500">
        <v>6605</v>
      </c>
      <c r="B170" s="1504" t="s">
        <v>585</v>
      </c>
      <c r="C170" s="1500">
        <v>6605</v>
      </c>
    </row>
    <row r="171" spans="1:3" ht="15.5">
      <c r="A171" s="1513">
        <v>6606</v>
      </c>
      <c r="B171" s="1506" t="s">
        <v>586</v>
      </c>
      <c r="C171" s="1513">
        <v>6606</v>
      </c>
    </row>
    <row r="172" spans="1:3" ht="15.5">
      <c r="A172" s="1500">
        <v>6618</v>
      </c>
      <c r="B172" s="1503" t="s">
        <v>587</v>
      </c>
      <c r="C172" s="1500">
        <v>6618</v>
      </c>
    </row>
    <row r="173" spans="1:3" ht="15.5">
      <c r="A173" s="1500">
        <v>6619</v>
      </c>
      <c r="B173" s="1504" t="s">
        <v>588</v>
      </c>
      <c r="C173" s="1500">
        <v>6619</v>
      </c>
    </row>
    <row r="174" spans="1:3" ht="15.5">
      <c r="A174" s="1500">
        <v>6621</v>
      </c>
      <c r="B174" s="1503" t="s">
        <v>589</v>
      </c>
      <c r="C174" s="1500">
        <v>6621</v>
      </c>
    </row>
    <row r="175" spans="1:3" ht="15.5">
      <c r="A175" s="1500">
        <v>6622</v>
      </c>
      <c r="B175" s="1504" t="s">
        <v>590</v>
      </c>
      <c r="C175" s="1500">
        <v>6622</v>
      </c>
    </row>
    <row r="176" spans="1:3" ht="15.5">
      <c r="A176" s="1500">
        <v>6623</v>
      </c>
      <c r="B176" s="1504" t="s">
        <v>591</v>
      </c>
      <c r="C176" s="1500">
        <v>6623</v>
      </c>
    </row>
    <row r="177" spans="1:3" ht="15.5">
      <c r="A177" s="1500">
        <v>6624</v>
      </c>
      <c r="B177" s="1504" t="s">
        <v>592</v>
      </c>
      <c r="C177" s="1500">
        <v>6624</v>
      </c>
    </row>
    <row r="178" spans="1:3" ht="15.5">
      <c r="A178" s="1500">
        <v>6625</v>
      </c>
      <c r="B178" s="1505" t="s">
        <v>593</v>
      </c>
      <c r="C178" s="1500">
        <v>6625</v>
      </c>
    </row>
    <row r="179" spans="1:3" ht="15.5">
      <c r="A179" s="1500">
        <v>6626</v>
      </c>
      <c r="B179" s="1505" t="s">
        <v>482</v>
      </c>
      <c r="C179" s="1500">
        <v>6626</v>
      </c>
    </row>
    <row r="180" spans="1:3" ht="15.5">
      <c r="A180" s="1500">
        <v>6627</v>
      </c>
      <c r="B180" s="1505" t="s">
        <v>483</v>
      </c>
      <c r="C180" s="1500">
        <v>6627</v>
      </c>
    </row>
    <row r="181" spans="1:3" ht="15.5">
      <c r="A181" s="1500">
        <v>6628</v>
      </c>
      <c r="B181" s="1511" t="s">
        <v>484</v>
      </c>
      <c r="C181" s="1500">
        <v>6628</v>
      </c>
    </row>
    <row r="182" spans="1:3" ht="15.5">
      <c r="A182" s="1500">
        <v>6629</v>
      </c>
      <c r="B182" s="1514" t="s">
        <v>485</v>
      </c>
      <c r="C182" s="1500">
        <v>6629</v>
      </c>
    </row>
    <row r="183" spans="1:3" ht="15.5">
      <c r="A183" s="1515">
        <v>7701</v>
      </c>
      <c r="B183" s="1503" t="s">
        <v>486</v>
      </c>
      <c r="C183" s="1515">
        <v>7701</v>
      </c>
    </row>
    <row r="184" spans="1:3" ht="15.5">
      <c r="A184" s="1500">
        <v>7708</v>
      </c>
      <c r="B184" s="1503" t="s">
        <v>487</v>
      </c>
      <c r="C184" s="1500">
        <v>7708</v>
      </c>
    </row>
    <row r="185" spans="1:3" ht="15.5">
      <c r="A185" s="1500">
        <v>7711</v>
      </c>
      <c r="B185" s="1506" t="s">
        <v>488</v>
      </c>
      <c r="C185" s="1500">
        <v>7711</v>
      </c>
    </row>
    <row r="186" spans="1:3" ht="15.5">
      <c r="A186" s="1500">
        <v>7712</v>
      </c>
      <c r="B186" s="1503" t="s">
        <v>489</v>
      </c>
      <c r="C186" s="1500">
        <v>7712</v>
      </c>
    </row>
    <row r="187" spans="1:3" ht="15.5">
      <c r="A187" s="1500">
        <v>7713</v>
      </c>
      <c r="B187" s="1516" t="s">
        <v>490</v>
      </c>
      <c r="C187" s="1500">
        <v>7713</v>
      </c>
    </row>
    <row r="188" spans="1:3" ht="15.5">
      <c r="A188" s="1500">
        <v>7714</v>
      </c>
      <c r="B188" s="1502" t="s">
        <v>491</v>
      </c>
      <c r="C188" s="1500">
        <v>7714</v>
      </c>
    </row>
    <row r="189" spans="1:3" ht="15.5">
      <c r="A189" s="1500">
        <v>7718</v>
      </c>
      <c r="B189" s="1503" t="s">
        <v>492</v>
      </c>
      <c r="C189" s="1500">
        <v>7718</v>
      </c>
    </row>
    <row r="190" spans="1:3" ht="15.5">
      <c r="A190" s="1500">
        <v>7719</v>
      </c>
      <c r="B190" s="1504" t="s">
        <v>493</v>
      </c>
      <c r="C190" s="1500">
        <v>7719</v>
      </c>
    </row>
    <row r="191" spans="1:3" ht="15.5">
      <c r="A191" s="1500">
        <v>7731</v>
      </c>
      <c r="B191" s="1503" t="s">
        <v>494</v>
      </c>
      <c r="C191" s="1500">
        <v>7731</v>
      </c>
    </row>
    <row r="192" spans="1:3" ht="15.5">
      <c r="A192" s="1500">
        <v>7732</v>
      </c>
      <c r="B192" s="1504" t="s">
        <v>495</v>
      </c>
      <c r="C192" s="1500">
        <v>7732</v>
      </c>
    </row>
    <row r="193" spans="1:3" ht="15.5">
      <c r="A193" s="1500">
        <v>7733</v>
      </c>
      <c r="B193" s="1504" t="s">
        <v>496</v>
      </c>
      <c r="C193" s="1500">
        <v>7733</v>
      </c>
    </row>
    <row r="194" spans="1:3" ht="15.5">
      <c r="A194" s="1500">
        <v>7735</v>
      </c>
      <c r="B194" s="1504" t="s">
        <v>497</v>
      </c>
      <c r="C194" s="1500">
        <v>7735</v>
      </c>
    </row>
    <row r="195" spans="1:3" ht="15.5">
      <c r="A195" s="1500">
        <v>7736</v>
      </c>
      <c r="B195" s="1503" t="s">
        <v>498</v>
      </c>
      <c r="C195" s="1500">
        <v>7736</v>
      </c>
    </row>
    <row r="196" spans="1:3" ht="15.5">
      <c r="A196" s="1500">
        <v>7737</v>
      </c>
      <c r="B196" s="1504" t="s">
        <v>499</v>
      </c>
      <c r="C196" s="1500">
        <v>7737</v>
      </c>
    </row>
    <row r="197" spans="1:3" ht="15.5">
      <c r="A197" s="1500">
        <v>7738</v>
      </c>
      <c r="B197" s="1504" t="s">
        <v>500</v>
      </c>
      <c r="C197" s="1500">
        <v>7738</v>
      </c>
    </row>
    <row r="198" spans="1:3" ht="15.5">
      <c r="A198" s="1500">
        <v>7739</v>
      </c>
      <c r="B198" s="1508" t="s">
        <v>501</v>
      </c>
      <c r="C198" s="1500">
        <v>7739</v>
      </c>
    </row>
    <row r="199" spans="1:3" ht="15.5">
      <c r="A199" s="1500">
        <v>7740</v>
      </c>
      <c r="B199" s="1508" t="s">
        <v>502</v>
      </c>
      <c r="C199" s="1500">
        <v>7740</v>
      </c>
    </row>
    <row r="200" spans="1:3" ht="15.5">
      <c r="A200" s="1500">
        <v>7741</v>
      </c>
      <c r="B200" s="1504" t="s">
        <v>503</v>
      </c>
      <c r="C200" s="1500">
        <v>7741</v>
      </c>
    </row>
    <row r="201" spans="1:3" ht="15.5">
      <c r="A201" s="1500">
        <v>7742</v>
      </c>
      <c r="B201" s="1504" t="s">
        <v>504</v>
      </c>
      <c r="C201" s="1500">
        <v>7742</v>
      </c>
    </row>
    <row r="202" spans="1:3" ht="15.5">
      <c r="A202" s="1500">
        <v>7743</v>
      </c>
      <c r="B202" s="1504" t="s">
        <v>505</v>
      </c>
      <c r="C202" s="1500">
        <v>7743</v>
      </c>
    </row>
    <row r="203" spans="1:3" ht="15.5">
      <c r="A203" s="1500">
        <v>7744</v>
      </c>
      <c r="B203" s="1514" t="s">
        <v>506</v>
      </c>
      <c r="C203" s="1500">
        <v>7744</v>
      </c>
    </row>
    <row r="204" spans="1:3" ht="15.5">
      <c r="A204" s="1500">
        <v>7745</v>
      </c>
      <c r="B204" s="1504" t="s">
        <v>507</v>
      </c>
      <c r="C204" s="1500">
        <v>7745</v>
      </c>
    </row>
    <row r="205" spans="1:3" ht="15.5">
      <c r="A205" s="1500">
        <v>7746</v>
      </c>
      <c r="B205" s="1504" t="s">
        <v>508</v>
      </c>
      <c r="C205" s="1500">
        <v>7746</v>
      </c>
    </row>
    <row r="206" spans="1:3" ht="15.5">
      <c r="A206" s="1500">
        <v>7747</v>
      </c>
      <c r="B206" s="1503" t="s">
        <v>509</v>
      </c>
      <c r="C206" s="1500">
        <v>7747</v>
      </c>
    </row>
    <row r="207" spans="1:3" ht="15.5">
      <c r="A207" s="1500">
        <v>7748</v>
      </c>
      <c r="B207" s="1506" t="s">
        <v>510</v>
      </c>
      <c r="C207" s="1500">
        <v>7748</v>
      </c>
    </row>
    <row r="208" spans="1:3" ht="15.5">
      <c r="A208" s="1500">
        <v>7751</v>
      </c>
      <c r="B208" s="1504" t="s">
        <v>511</v>
      </c>
      <c r="C208" s="1500">
        <v>7751</v>
      </c>
    </row>
    <row r="209" spans="1:3" ht="15.5">
      <c r="A209" s="1500">
        <v>7752</v>
      </c>
      <c r="B209" s="1504" t="s">
        <v>512</v>
      </c>
      <c r="C209" s="1500">
        <v>7752</v>
      </c>
    </row>
    <row r="210" spans="1:3" ht="15.5">
      <c r="A210" s="1500">
        <v>7755</v>
      </c>
      <c r="B210" s="1505" t="s">
        <v>89</v>
      </c>
      <c r="C210" s="1500">
        <v>7755</v>
      </c>
    </row>
    <row r="211" spans="1:3" ht="15.5">
      <c r="A211" s="1500">
        <v>7758</v>
      </c>
      <c r="B211" s="1503" t="s">
        <v>90</v>
      </c>
      <c r="C211" s="1500">
        <v>7758</v>
      </c>
    </row>
    <row r="212" spans="1:3" ht="15.5">
      <c r="A212" s="1500">
        <v>7759</v>
      </c>
      <c r="B212" s="1504" t="s">
        <v>91</v>
      </c>
      <c r="C212" s="1500">
        <v>7759</v>
      </c>
    </row>
    <row r="213" spans="1:3" ht="15.5">
      <c r="A213" s="1500">
        <v>7761</v>
      </c>
      <c r="B213" s="1503" t="s">
        <v>92</v>
      </c>
      <c r="C213" s="1500">
        <v>7761</v>
      </c>
    </row>
    <row r="214" spans="1:3" ht="15.5">
      <c r="A214" s="1500">
        <v>7762</v>
      </c>
      <c r="B214" s="1503" t="s">
        <v>93</v>
      </c>
      <c r="C214" s="1500">
        <v>7762</v>
      </c>
    </row>
    <row r="215" spans="1:3" ht="15.5">
      <c r="A215" s="1500">
        <v>7768</v>
      </c>
      <c r="B215" s="1503" t="s">
        <v>94</v>
      </c>
      <c r="C215" s="1500">
        <v>7768</v>
      </c>
    </row>
    <row r="216" spans="1:3" ht="15.5">
      <c r="A216" s="1500">
        <v>8801</v>
      </c>
      <c r="B216" s="1506" t="s">
        <v>95</v>
      </c>
      <c r="C216" s="1500">
        <v>8801</v>
      </c>
    </row>
    <row r="217" spans="1:3" ht="15.5">
      <c r="A217" s="1500">
        <v>8802</v>
      </c>
      <c r="B217" s="1503" t="s">
        <v>96</v>
      </c>
      <c r="C217" s="1500">
        <v>8802</v>
      </c>
    </row>
    <row r="218" spans="1:3" ht="15.5">
      <c r="A218" s="1500">
        <v>8803</v>
      </c>
      <c r="B218" s="1503" t="s">
        <v>97</v>
      </c>
      <c r="C218" s="1500">
        <v>8803</v>
      </c>
    </row>
    <row r="219" spans="1:3" ht="15.5">
      <c r="A219" s="1500">
        <v>8804</v>
      </c>
      <c r="B219" s="1503" t="s">
        <v>98</v>
      </c>
      <c r="C219" s="1500">
        <v>8804</v>
      </c>
    </row>
    <row r="220" spans="1:3" ht="15.5">
      <c r="A220" s="1500">
        <v>8805</v>
      </c>
      <c r="B220" s="1505" t="s">
        <v>99</v>
      </c>
      <c r="C220" s="1500">
        <v>8805</v>
      </c>
    </row>
    <row r="221" spans="1:3" ht="15.5">
      <c r="A221" s="1500">
        <v>8807</v>
      </c>
      <c r="B221" s="1511" t="s">
        <v>100</v>
      </c>
      <c r="C221" s="1500">
        <v>8807</v>
      </c>
    </row>
    <row r="222" spans="1:3" ht="15.5">
      <c r="A222" s="1500">
        <v>8808</v>
      </c>
      <c r="B222" s="1504" t="s">
        <v>101</v>
      </c>
      <c r="C222" s="1500">
        <v>8808</v>
      </c>
    </row>
    <row r="223" spans="1:3" ht="15.5">
      <c r="A223" s="1500">
        <v>8809</v>
      </c>
      <c r="B223" s="1504" t="s">
        <v>102</v>
      </c>
      <c r="C223" s="1500">
        <v>8809</v>
      </c>
    </row>
    <row r="224" spans="1:3" ht="15.5">
      <c r="A224" s="1500">
        <v>8811</v>
      </c>
      <c r="B224" s="1503" t="s">
        <v>103</v>
      </c>
      <c r="C224" s="1500">
        <v>8811</v>
      </c>
    </row>
    <row r="225" spans="1:3" ht="15.5">
      <c r="A225" s="1500">
        <v>8813</v>
      </c>
      <c r="B225" s="1504" t="s">
        <v>104</v>
      </c>
      <c r="C225" s="1500">
        <v>8813</v>
      </c>
    </row>
    <row r="226" spans="1:3" ht="15.5">
      <c r="A226" s="1500">
        <v>8814</v>
      </c>
      <c r="B226" s="1503" t="s">
        <v>105</v>
      </c>
      <c r="C226" s="1500">
        <v>8814</v>
      </c>
    </row>
    <row r="227" spans="1:3" ht="15.5">
      <c r="A227" s="1500">
        <v>8815</v>
      </c>
      <c r="B227" s="1503" t="s">
        <v>106</v>
      </c>
      <c r="C227" s="1500">
        <v>8815</v>
      </c>
    </row>
    <row r="228" spans="1:3" ht="15.5">
      <c r="A228" s="1500">
        <v>8816</v>
      </c>
      <c r="B228" s="1504" t="s">
        <v>107</v>
      </c>
      <c r="C228" s="1500">
        <v>8816</v>
      </c>
    </row>
    <row r="229" spans="1:3" ht="15.5">
      <c r="A229" s="1500">
        <v>8817</v>
      </c>
      <c r="B229" s="1504" t="s">
        <v>108</v>
      </c>
      <c r="C229" s="1500">
        <v>8817</v>
      </c>
    </row>
    <row r="230" spans="1:3" ht="15.5">
      <c r="A230" s="1500">
        <v>8821</v>
      </c>
      <c r="B230" s="1504" t="s">
        <v>109</v>
      </c>
      <c r="C230" s="1500">
        <v>8821</v>
      </c>
    </row>
    <row r="231" spans="1:3" ht="15.5">
      <c r="A231" s="1500">
        <v>8824</v>
      </c>
      <c r="B231" s="1506" t="s">
        <v>110</v>
      </c>
      <c r="C231" s="1500">
        <v>8824</v>
      </c>
    </row>
    <row r="232" spans="1:3" ht="15.5">
      <c r="A232" s="1500">
        <v>8825</v>
      </c>
      <c r="B232" s="1506" t="s">
        <v>111</v>
      </c>
      <c r="C232" s="1500">
        <v>8825</v>
      </c>
    </row>
    <row r="233" spans="1:3" ht="15.5">
      <c r="A233" s="1500">
        <v>8826</v>
      </c>
      <c r="B233" s="1506" t="s">
        <v>112</v>
      </c>
      <c r="C233" s="1500">
        <v>8826</v>
      </c>
    </row>
    <row r="234" spans="1:3" ht="15.5">
      <c r="A234" s="1500">
        <v>8827</v>
      </c>
      <c r="B234" s="1506" t="s">
        <v>113</v>
      </c>
      <c r="C234" s="1500">
        <v>8827</v>
      </c>
    </row>
    <row r="235" spans="1:3" ht="15.5">
      <c r="A235" s="1500">
        <v>8828</v>
      </c>
      <c r="B235" s="1503" t="s">
        <v>114</v>
      </c>
      <c r="C235" s="1500">
        <v>8828</v>
      </c>
    </row>
    <row r="236" spans="1:3" ht="15.5">
      <c r="A236" s="1500">
        <v>8829</v>
      </c>
      <c r="B236" s="1503" t="s">
        <v>115</v>
      </c>
      <c r="C236" s="1500">
        <v>8829</v>
      </c>
    </row>
    <row r="237" spans="1:3" ht="15.5">
      <c r="A237" s="1500">
        <v>8831</v>
      </c>
      <c r="B237" s="1503" t="s">
        <v>116</v>
      </c>
      <c r="C237" s="1500">
        <v>8831</v>
      </c>
    </row>
    <row r="238" spans="1:3" ht="15.5">
      <c r="A238" s="1500">
        <v>8832</v>
      </c>
      <c r="B238" s="1504" t="s">
        <v>117</v>
      </c>
      <c r="C238" s="1500">
        <v>8832</v>
      </c>
    </row>
    <row r="239" spans="1:3" ht="15.5">
      <c r="A239" s="1500">
        <v>8833</v>
      </c>
      <c r="B239" s="1503" t="s">
        <v>118</v>
      </c>
      <c r="C239" s="1500">
        <v>8833</v>
      </c>
    </row>
    <row r="240" spans="1:3" ht="15.5">
      <c r="A240" s="1500">
        <v>8834</v>
      </c>
      <c r="B240" s="1504" t="s">
        <v>119</v>
      </c>
      <c r="C240" s="1500">
        <v>8834</v>
      </c>
    </row>
    <row r="241" spans="1:3" ht="15.5">
      <c r="A241" s="1500">
        <v>8835</v>
      </c>
      <c r="B241" s="1504" t="s">
        <v>598</v>
      </c>
      <c r="C241" s="1500">
        <v>8835</v>
      </c>
    </row>
    <row r="242" spans="1:3" ht="15.5">
      <c r="A242" s="1500">
        <v>8836</v>
      </c>
      <c r="B242" s="1503" t="s">
        <v>599</v>
      </c>
      <c r="C242" s="1500">
        <v>8836</v>
      </c>
    </row>
    <row r="243" spans="1:3" ht="15.5">
      <c r="A243" s="1500">
        <v>8837</v>
      </c>
      <c r="B243" s="1503" t="s">
        <v>600</v>
      </c>
      <c r="C243" s="1500">
        <v>8837</v>
      </c>
    </row>
    <row r="244" spans="1:3" ht="15.5">
      <c r="A244" s="1500">
        <v>8838</v>
      </c>
      <c r="B244" s="1503" t="s">
        <v>601</v>
      </c>
      <c r="C244" s="1500">
        <v>8838</v>
      </c>
    </row>
    <row r="245" spans="1:3" ht="15.5">
      <c r="A245" s="1500">
        <v>8839</v>
      </c>
      <c r="B245" s="1504" t="s">
        <v>602</v>
      </c>
      <c r="C245" s="1500">
        <v>8839</v>
      </c>
    </row>
    <row r="246" spans="1:3" ht="15.5">
      <c r="A246" s="1500">
        <v>8845</v>
      </c>
      <c r="B246" s="1505" t="s">
        <v>603</v>
      </c>
      <c r="C246" s="1500">
        <v>8845</v>
      </c>
    </row>
    <row r="247" spans="1:3" ht="15.5">
      <c r="A247" s="1500">
        <v>8848</v>
      </c>
      <c r="B247" s="1511" t="s">
        <v>604</v>
      </c>
      <c r="C247" s="1500">
        <v>8848</v>
      </c>
    </row>
    <row r="248" spans="1:3" ht="15.5">
      <c r="A248" s="1500">
        <v>8849</v>
      </c>
      <c r="B248" s="1503" t="s">
        <v>605</v>
      </c>
      <c r="C248" s="1500">
        <v>8849</v>
      </c>
    </row>
    <row r="249" spans="1:3" ht="15.5">
      <c r="A249" s="1500">
        <v>8851</v>
      </c>
      <c r="B249" s="1503" t="s">
        <v>606</v>
      </c>
      <c r="C249" s="1500">
        <v>8851</v>
      </c>
    </row>
    <row r="250" spans="1:3" ht="15.5">
      <c r="A250" s="1500">
        <v>8852</v>
      </c>
      <c r="B250" s="1503" t="s">
        <v>607</v>
      </c>
      <c r="C250" s="1500">
        <v>8852</v>
      </c>
    </row>
    <row r="251" spans="1:3" ht="15.5">
      <c r="A251" s="1500">
        <v>8853</v>
      </c>
      <c r="B251" s="1503" t="s">
        <v>608</v>
      </c>
      <c r="C251" s="1500">
        <v>8853</v>
      </c>
    </row>
    <row r="252" spans="1:3" ht="15.5">
      <c r="A252" s="1500">
        <v>8855</v>
      </c>
      <c r="B252" s="1505" t="s">
        <v>609</v>
      </c>
      <c r="C252" s="1500">
        <v>8855</v>
      </c>
    </row>
    <row r="253" spans="1:3" ht="15.5">
      <c r="A253" s="1500">
        <v>8858</v>
      </c>
      <c r="B253" s="1514" t="s">
        <v>610</v>
      </c>
      <c r="C253" s="1500">
        <v>8858</v>
      </c>
    </row>
    <row r="254" spans="1:3" ht="15.5">
      <c r="A254" s="1500">
        <v>8859</v>
      </c>
      <c r="B254" s="1504" t="s">
        <v>611</v>
      </c>
      <c r="C254" s="1500">
        <v>8859</v>
      </c>
    </row>
    <row r="255" spans="1:3" ht="15.5">
      <c r="A255" s="1500">
        <v>8861</v>
      </c>
      <c r="B255" s="1503" t="s">
        <v>612</v>
      </c>
      <c r="C255" s="1500">
        <v>8861</v>
      </c>
    </row>
    <row r="256" spans="1:3" ht="15.5">
      <c r="A256" s="1500">
        <v>8862</v>
      </c>
      <c r="B256" s="1504" t="s">
        <v>613</v>
      </c>
      <c r="C256" s="1500">
        <v>8862</v>
      </c>
    </row>
    <row r="257" spans="1:3" ht="15.5">
      <c r="A257" s="1500">
        <v>8863</v>
      </c>
      <c r="B257" s="1504" t="s">
        <v>614</v>
      </c>
      <c r="C257" s="1500">
        <v>8863</v>
      </c>
    </row>
    <row r="258" spans="1:3" ht="15.5">
      <c r="A258" s="1500">
        <v>8864</v>
      </c>
      <c r="B258" s="1503" t="s">
        <v>615</v>
      </c>
      <c r="C258" s="1500">
        <v>8864</v>
      </c>
    </row>
    <row r="259" spans="1:3" ht="15.5">
      <c r="A259" s="1500">
        <v>8865</v>
      </c>
      <c r="B259" s="1504" t="s">
        <v>616</v>
      </c>
      <c r="C259" s="1500">
        <v>8865</v>
      </c>
    </row>
    <row r="260" spans="1:3" ht="15.5">
      <c r="A260" s="1500">
        <v>8866</v>
      </c>
      <c r="B260" s="1504" t="s">
        <v>44</v>
      </c>
      <c r="C260" s="1500">
        <v>8866</v>
      </c>
    </row>
    <row r="261" spans="1:3" ht="15.5">
      <c r="A261" s="1500">
        <v>8867</v>
      </c>
      <c r="B261" s="1504" t="s">
        <v>45</v>
      </c>
      <c r="C261" s="1500">
        <v>8867</v>
      </c>
    </row>
    <row r="262" spans="1:3" ht="15.5">
      <c r="A262" s="1500">
        <v>8868</v>
      </c>
      <c r="B262" s="1504" t="s">
        <v>46</v>
      </c>
      <c r="C262" s="1500">
        <v>8868</v>
      </c>
    </row>
    <row r="263" spans="1:3" ht="15.5">
      <c r="A263" s="1500">
        <v>8869</v>
      </c>
      <c r="B263" s="1503" t="s">
        <v>47</v>
      </c>
      <c r="C263" s="1500">
        <v>8869</v>
      </c>
    </row>
    <row r="264" spans="1:3" ht="15.5">
      <c r="A264" s="1500">
        <v>8871</v>
      </c>
      <c r="B264" s="1504" t="s">
        <v>48</v>
      </c>
      <c r="C264" s="1500">
        <v>8871</v>
      </c>
    </row>
    <row r="265" spans="1:3" ht="15.5">
      <c r="A265" s="1500">
        <v>8872</v>
      </c>
      <c r="B265" s="1504" t="s">
        <v>624</v>
      </c>
      <c r="C265" s="1500">
        <v>8872</v>
      </c>
    </row>
    <row r="266" spans="1:3" ht="15.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5">
      <c r="A268" s="1500">
        <v>8876</v>
      </c>
      <c r="B268" s="1504" t="s">
        <v>627</v>
      </c>
      <c r="C268" s="1500">
        <v>8876</v>
      </c>
    </row>
    <row r="269" spans="1:3" ht="15.5">
      <c r="A269" s="1500">
        <v>8877</v>
      </c>
      <c r="B269" s="1503" t="s">
        <v>628</v>
      </c>
      <c r="C269" s="1500">
        <v>8877</v>
      </c>
    </row>
    <row r="270" spans="1:3" ht="15.5">
      <c r="A270" s="1500">
        <v>8878</v>
      </c>
      <c r="B270" s="1514" t="s">
        <v>629</v>
      </c>
      <c r="C270" s="1500">
        <v>8878</v>
      </c>
    </row>
    <row r="271" spans="1:3" ht="15.5">
      <c r="A271" s="1500">
        <v>8885</v>
      </c>
      <c r="B271" s="1506" t="s">
        <v>630</v>
      </c>
      <c r="C271" s="1500">
        <v>8885</v>
      </c>
    </row>
    <row r="272" spans="1:3" ht="15.5">
      <c r="A272" s="1500">
        <v>8888</v>
      </c>
      <c r="B272" s="1503" t="s">
        <v>631</v>
      </c>
      <c r="C272" s="1500">
        <v>8888</v>
      </c>
    </row>
    <row r="273" spans="1:3" ht="15.5">
      <c r="A273" s="1500">
        <v>8897</v>
      </c>
      <c r="B273" s="1503" t="s">
        <v>632</v>
      </c>
      <c r="C273" s="1500">
        <v>8897</v>
      </c>
    </row>
    <row r="274" spans="1:3" ht="15.5">
      <c r="A274" s="1500">
        <v>8898</v>
      </c>
      <c r="B274" s="1503" t="s">
        <v>633</v>
      </c>
      <c r="C274" s="1500">
        <v>8898</v>
      </c>
    </row>
    <row r="275" spans="1:3" ht="15.5">
      <c r="A275" s="1500">
        <v>9910</v>
      </c>
      <c r="B275" s="1506" t="s">
        <v>634</v>
      </c>
      <c r="C275" s="1500">
        <v>9910</v>
      </c>
    </row>
    <row r="276" spans="1:3" ht="15.5">
      <c r="A276" s="1500">
        <v>9997</v>
      </c>
      <c r="B276" s="1503" t="s">
        <v>635</v>
      </c>
      <c r="C276" s="1500">
        <v>9997</v>
      </c>
    </row>
    <row r="277" spans="1:3" ht="15.5">
      <c r="A277" s="1500">
        <v>9998</v>
      </c>
      <c r="B277" s="1503" t="s">
        <v>636</v>
      </c>
      <c r="C277" s="1500">
        <v>9998</v>
      </c>
    </row>
    <row r="282" spans="1:3">
      <c r="A282" s="1489" t="s">
        <v>793</v>
      </c>
      <c r="B282" s="1490" t="s">
        <v>795</v>
      </c>
    </row>
    <row r="283" spans="1:3">
      <c r="A283" s="1518" t="s">
        <v>637</v>
      </c>
      <c r="B283" s="1519"/>
    </row>
    <row r="284" spans="1:3">
      <c r="A284" s="1518" t="s">
        <v>1214</v>
      </c>
      <c r="B284" s="1519"/>
    </row>
    <row r="285" spans="1:3">
      <c r="A285" s="1520" t="s">
        <v>1215</v>
      </c>
      <c r="B285" s="1521" t="s">
        <v>1216</v>
      </c>
    </row>
    <row r="286" spans="1:3">
      <c r="A286" s="1520" t="s">
        <v>1217</v>
      </c>
      <c r="B286" s="1521" t="s">
        <v>1218</v>
      </c>
    </row>
    <row r="287" spans="1:3">
      <c r="A287" s="1520" t="s">
        <v>1219</v>
      </c>
      <c r="B287" s="1521" t="s">
        <v>1220</v>
      </c>
    </row>
    <row r="288" spans="1:3">
      <c r="A288" s="1520" t="s">
        <v>1221</v>
      </c>
      <c r="B288" s="1521" t="s">
        <v>1222</v>
      </c>
    </row>
    <row r="289" spans="1:2">
      <c r="A289" s="1520" t="s">
        <v>1223</v>
      </c>
      <c r="B289" s="1522" t="s">
        <v>1224</v>
      </c>
    </row>
    <row r="290" spans="1:2">
      <c r="A290" s="1520" t="s">
        <v>1225</v>
      </c>
      <c r="B290" s="1521" t="s">
        <v>1226</v>
      </c>
    </row>
    <row r="291" spans="1:2">
      <c r="A291" s="1520" t="s">
        <v>1227</v>
      </c>
      <c r="B291" s="1521" t="s">
        <v>1228</v>
      </c>
    </row>
    <row r="292" spans="1:2">
      <c r="A292" s="1520" t="s">
        <v>1229</v>
      </c>
      <c r="B292" s="1522" t="s">
        <v>1230</v>
      </c>
    </row>
    <row r="293" spans="1:2">
      <c r="A293" s="1520" t="s">
        <v>1231</v>
      </c>
      <c r="B293" s="1521" t="s">
        <v>1232</v>
      </c>
    </row>
    <row r="294" spans="1:2">
      <c r="A294" s="1520" t="s">
        <v>1233</v>
      </c>
      <c r="B294" s="1521" t="s">
        <v>1234</v>
      </c>
    </row>
    <row r="295" spans="1:2">
      <c r="A295" s="1520" t="s">
        <v>1235</v>
      </c>
      <c r="B295" s="1522" t="s">
        <v>1236</v>
      </c>
    </row>
    <row r="296" spans="1:2">
      <c r="A296" s="1520" t="s">
        <v>1237</v>
      </c>
      <c r="B296" s="1523">
        <v>98315</v>
      </c>
    </row>
    <row r="297" spans="1:2">
      <c r="A297" s="1518" t="s">
        <v>1238</v>
      </c>
      <c r="B297" s="1588"/>
    </row>
    <row r="298" spans="1:2">
      <c r="A298" s="1520" t="s">
        <v>638</v>
      </c>
      <c r="B298" s="1524" t="s">
        <v>639</v>
      </c>
    </row>
    <row r="299" spans="1:2">
      <c r="A299" s="1520" t="s">
        <v>640</v>
      </c>
      <c r="B299" s="1524" t="s">
        <v>641</v>
      </c>
    </row>
    <row r="300" spans="1:2">
      <c r="A300" s="1520" t="s">
        <v>642</v>
      </c>
      <c r="B300" s="1524" t="s">
        <v>643</v>
      </c>
    </row>
    <row r="301" spans="1:2">
      <c r="A301" s="1520" t="s">
        <v>644</v>
      </c>
      <c r="B301" s="1524" t="s">
        <v>645</v>
      </c>
    </row>
    <row r="302" spans="1:2">
      <c r="A302" s="1520" t="s">
        <v>646</v>
      </c>
      <c r="B302" s="1524" t="s">
        <v>647</v>
      </c>
    </row>
    <row r="303" spans="1:2">
      <c r="A303" s="1520" t="s">
        <v>648</v>
      </c>
      <c r="B303" s="1524" t="s">
        <v>649</v>
      </c>
    </row>
    <row r="304" spans="1:2">
      <c r="A304" s="1520" t="s">
        <v>650</v>
      </c>
      <c r="B304" s="1524" t="s">
        <v>651</v>
      </c>
    </row>
    <row r="305" spans="1:2">
      <c r="A305" s="1520" t="s">
        <v>652</v>
      </c>
      <c r="B305" s="1524" t="s">
        <v>653</v>
      </c>
    </row>
    <row r="306" spans="1:2">
      <c r="A306" s="1520" t="s">
        <v>654</v>
      </c>
      <c r="B306" s="1524" t="s">
        <v>655</v>
      </c>
    </row>
    <row r="309" spans="1:2">
      <c r="A309" s="1489" t="s">
        <v>793</v>
      </c>
      <c r="B309" s="1490" t="s">
        <v>794</v>
      </c>
    </row>
    <row r="310" spans="1:2" ht="15">
      <c r="B310" s="1517" t="s">
        <v>1669</v>
      </c>
    </row>
    <row r="311" spans="1:2" ht="18" thickBot="1">
      <c r="B311" s="1517" t="s">
        <v>1670</v>
      </c>
    </row>
    <row r="312" spans="1:2" ht="16.5">
      <c r="A312" s="1525" t="s">
        <v>1254</v>
      </c>
      <c r="B312" s="1526" t="s">
        <v>656</v>
      </c>
    </row>
    <row r="313" spans="1:2" ht="16.5">
      <c r="A313" s="1527" t="s">
        <v>1255</v>
      </c>
      <c r="B313" s="1528" t="s">
        <v>657</v>
      </c>
    </row>
    <row r="314" spans="1:2" ht="16.5">
      <c r="A314" s="1527" t="s">
        <v>1256</v>
      </c>
      <c r="B314" s="1529" t="s">
        <v>658</v>
      </c>
    </row>
    <row r="315" spans="1:2" ht="16.5">
      <c r="A315" s="1527" t="s">
        <v>1257</v>
      </c>
      <c r="B315" s="1529" t="s">
        <v>659</v>
      </c>
    </row>
    <row r="316" spans="1:2" ht="16.5">
      <c r="A316" s="1527" t="s">
        <v>1258</v>
      </c>
      <c r="B316" s="1529" t="s">
        <v>660</v>
      </c>
    </row>
    <row r="317" spans="1:2" ht="16.5">
      <c r="A317" s="1527" t="s">
        <v>1259</v>
      </c>
      <c r="B317" s="1529" t="s">
        <v>661</v>
      </c>
    </row>
    <row r="318" spans="1:2" ht="16.5">
      <c r="A318" s="1527" t="s">
        <v>1260</v>
      </c>
      <c r="B318" s="1529" t="s">
        <v>662</v>
      </c>
    </row>
    <row r="319" spans="1:2" ht="16.5">
      <c r="A319" s="1527" t="s">
        <v>1261</v>
      </c>
      <c r="B319" s="1529" t="s">
        <v>663</v>
      </c>
    </row>
    <row r="320" spans="1:2" ht="16.5">
      <c r="A320" s="1527" t="s">
        <v>1262</v>
      </c>
      <c r="B320" s="1529" t="s">
        <v>664</v>
      </c>
    </row>
    <row r="321" spans="1:2" ht="16.5">
      <c r="A321" s="1527" t="s">
        <v>1263</v>
      </c>
      <c r="B321" s="1529" t="s">
        <v>665</v>
      </c>
    </row>
    <row r="322" spans="1:2" ht="16.5">
      <c r="A322" s="1527" t="s">
        <v>1264</v>
      </c>
      <c r="B322" s="1529" t="s">
        <v>666</v>
      </c>
    </row>
    <row r="323" spans="1:2" ht="16.5">
      <c r="A323" s="1527" t="s">
        <v>1265</v>
      </c>
      <c r="B323" s="1530" t="s">
        <v>667</v>
      </c>
    </row>
    <row r="324" spans="1:2" ht="16.5">
      <c r="A324" s="1527" t="s">
        <v>1266</v>
      </c>
      <c r="B324" s="1530" t="s">
        <v>668</v>
      </c>
    </row>
    <row r="325" spans="1:2" ht="16.5">
      <c r="A325" s="1527" t="s">
        <v>1267</v>
      </c>
      <c r="B325" s="1529" t="s">
        <v>669</v>
      </c>
    </row>
    <row r="326" spans="1:2" ht="16.5">
      <c r="A326" s="1527" t="s">
        <v>1268</v>
      </c>
      <c r="B326" s="1529" t="s">
        <v>670</v>
      </c>
    </row>
    <row r="327" spans="1:2" ht="16.5">
      <c r="A327" s="1527" t="s">
        <v>1269</v>
      </c>
      <c r="B327" s="1529" t="s">
        <v>671</v>
      </c>
    </row>
    <row r="328" spans="1:2" ht="16.5">
      <c r="A328" s="1527" t="s">
        <v>1270</v>
      </c>
      <c r="B328" s="1529" t="s">
        <v>1239</v>
      </c>
    </row>
    <row r="329" spans="1:2" ht="16.5">
      <c r="A329" s="1527" t="s">
        <v>1271</v>
      </c>
      <c r="B329" s="1529" t="s">
        <v>1240</v>
      </c>
    </row>
    <row r="330" spans="1:2" ht="16.5">
      <c r="A330" s="1527" t="s">
        <v>1272</v>
      </c>
      <c r="B330" s="1529" t="s">
        <v>672</v>
      </c>
    </row>
    <row r="331" spans="1:2" ht="16.5">
      <c r="A331" s="1527" t="s">
        <v>1273</v>
      </c>
      <c r="B331" s="1529" t="s">
        <v>673</v>
      </c>
    </row>
    <row r="332" spans="1:2" ht="16.5">
      <c r="A332" s="1527" t="s">
        <v>1274</v>
      </c>
      <c r="B332" s="1529" t="s">
        <v>1241</v>
      </c>
    </row>
    <row r="333" spans="1:2" ht="16.5">
      <c r="A333" s="1527" t="s">
        <v>1275</v>
      </c>
      <c r="B333" s="1529" t="s">
        <v>674</v>
      </c>
    </row>
    <row r="334" spans="1:2" ht="16.5">
      <c r="A334" s="1527" t="s">
        <v>1276</v>
      </c>
      <c r="B334" s="1529" t="s">
        <v>675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1242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1243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1244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56" ht="16.5">
      <c r="A353" s="1527" t="s">
        <v>1295</v>
      </c>
      <c r="B353" s="1529" t="s">
        <v>87</v>
      </c>
    </row>
    <row r="354" spans="1:256" ht="16.5">
      <c r="A354" s="1527" t="s">
        <v>1296</v>
      </c>
      <c r="B354" s="1529" t="s">
        <v>88</v>
      </c>
    </row>
    <row r="355" spans="1:256" ht="16.5">
      <c r="A355" s="1527" t="s">
        <v>1297</v>
      </c>
      <c r="B355" s="1529" t="s">
        <v>1245</v>
      </c>
    </row>
    <row r="356" spans="1:256" ht="16.5">
      <c r="A356" s="1527" t="s">
        <v>2039</v>
      </c>
      <c r="B356" s="1529" t="s">
        <v>2040</v>
      </c>
    </row>
    <row r="357" spans="1:256" ht="16.5">
      <c r="A357" s="1527" t="s">
        <v>1298</v>
      </c>
      <c r="B357" s="1529" t="s">
        <v>450</v>
      </c>
    </row>
    <row r="358" spans="1:256" ht="16.5">
      <c r="A358" s="1535" t="s">
        <v>1299</v>
      </c>
      <c r="B358" s="1536" t="s">
        <v>451</v>
      </c>
    </row>
    <row r="359" spans="1:256" ht="16.5">
      <c r="A359" s="1537" t="s">
        <v>1300</v>
      </c>
      <c r="B359" s="1538" t="s">
        <v>452</v>
      </c>
    </row>
    <row r="360" spans="1:256" ht="16.5">
      <c r="A360" s="1537" t="s">
        <v>1301</v>
      </c>
      <c r="B360" s="1538" t="s">
        <v>453</v>
      </c>
    </row>
    <row r="361" spans="1:256" ht="16.5">
      <c r="A361" s="1537" t="s">
        <v>1302</v>
      </c>
      <c r="B361" s="1538" t="s">
        <v>454</v>
      </c>
    </row>
    <row r="362" spans="1:256" ht="17" thickBot="1">
      <c r="A362" s="1539" t="s">
        <v>1303</v>
      </c>
      <c r="B362" s="1540" t="s">
        <v>455</v>
      </c>
    </row>
    <row r="363" spans="1:256" ht="17.5">
      <c r="A363" s="1589"/>
      <c r="B363" s="1541" t="s">
        <v>1671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7.5">
      <c r="A364" s="1590"/>
      <c r="B364" s="1544" t="s">
        <v>1672</v>
      </c>
    </row>
    <row r="365" spans="1:256" ht="17.5">
      <c r="A365" s="1590"/>
      <c r="B365" s="1545" t="s">
        <v>1673</v>
      </c>
    </row>
    <row r="366" spans="1:256" ht="17.5">
      <c r="A366" s="1547" t="s">
        <v>1304</v>
      </c>
      <c r="B366" s="1546" t="s">
        <v>1674</v>
      </c>
    </row>
    <row r="367" spans="1:256" ht="17.5">
      <c r="A367" s="1547" t="s">
        <v>1305</v>
      </c>
      <c r="B367" s="1548" t="s">
        <v>1675</v>
      </c>
    </row>
    <row r="368" spans="1:256" ht="17.5">
      <c r="A368" s="1547" t="s">
        <v>1306</v>
      </c>
      <c r="B368" s="1549" t="s">
        <v>1676</v>
      </c>
    </row>
    <row r="369" spans="1:5" ht="17.5">
      <c r="A369" s="1547" t="s">
        <v>1307</v>
      </c>
      <c r="B369" s="1549" t="s">
        <v>1677</v>
      </c>
    </row>
    <row r="370" spans="1:5" ht="17.5">
      <c r="A370" s="1547" t="s">
        <v>1308</v>
      </c>
      <c r="B370" s="1549" t="s">
        <v>1678</v>
      </c>
    </row>
    <row r="371" spans="1:5" ht="17.5">
      <c r="A371" s="1547" t="s">
        <v>1309</v>
      </c>
      <c r="B371" s="1549" t="s">
        <v>1679</v>
      </c>
    </row>
    <row r="372" spans="1:5" ht="17.5">
      <c r="A372" s="1547" t="s">
        <v>1310</v>
      </c>
      <c r="B372" s="1549" t="s">
        <v>1680</v>
      </c>
    </row>
    <row r="373" spans="1:5" ht="17.5">
      <c r="A373" s="1547" t="s">
        <v>1311</v>
      </c>
      <c r="B373" s="1550" t="s">
        <v>1681</v>
      </c>
    </row>
    <row r="374" spans="1:5" ht="17.5">
      <c r="A374" s="1547" t="s">
        <v>1312</v>
      </c>
      <c r="B374" s="1550" t="s">
        <v>1682</v>
      </c>
    </row>
    <row r="375" spans="1:5" ht="17.5">
      <c r="A375" s="1547" t="s">
        <v>1313</v>
      </c>
      <c r="B375" s="1550" t="s">
        <v>1683</v>
      </c>
    </row>
    <row r="376" spans="1:5" ht="17.5">
      <c r="A376" s="1547" t="s">
        <v>1314</v>
      </c>
      <c r="B376" s="1550" t="s">
        <v>1684</v>
      </c>
    </row>
    <row r="377" spans="1:5" ht="17.5">
      <c r="A377" s="1547" t="s">
        <v>1315</v>
      </c>
      <c r="B377" s="1551" t="s">
        <v>1685</v>
      </c>
    </row>
    <row r="378" spans="1:5" ht="17.5">
      <c r="A378" s="1547" t="s">
        <v>1316</v>
      </c>
      <c r="B378" s="1551" t="s">
        <v>1686</v>
      </c>
    </row>
    <row r="379" spans="1:5" ht="17.5">
      <c r="A379" s="1547" t="s">
        <v>1317</v>
      </c>
      <c r="B379" s="1550" t="s">
        <v>1687</v>
      </c>
    </row>
    <row r="380" spans="1:5" ht="17.5">
      <c r="A380" s="1547" t="s">
        <v>1318</v>
      </c>
      <c r="B380" s="1550" t="s">
        <v>1688</v>
      </c>
      <c r="C380" s="1552" t="s">
        <v>180</v>
      </c>
      <c r="E380" s="1553"/>
    </row>
    <row r="381" spans="1:5" ht="17.5">
      <c r="A381" s="1547" t="s">
        <v>1319</v>
      </c>
      <c r="B381" s="1549" t="s">
        <v>1689</v>
      </c>
      <c r="C381" s="1552" t="s">
        <v>180</v>
      </c>
      <c r="E381" s="1553"/>
    </row>
    <row r="382" spans="1:5" ht="17.5">
      <c r="A382" s="1547" t="s">
        <v>1320</v>
      </c>
      <c r="B382" s="1550" t="s">
        <v>1690</v>
      </c>
      <c r="C382" s="1552" t="s">
        <v>180</v>
      </c>
      <c r="E382" s="1553"/>
    </row>
    <row r="383" spans="1:5" ht="17.5">
      <c r="A383" s="1547" t="s">
        <v>1321</v>
      </c>
      <c r="B383" s="1550" t="s">
        <v>1691</v>
      </c>
      <c r="C383" s="1552" t="s">
        <v>180</v>
      </c>
      <c r="E383" s="1553"/>
    </row>
    <row r="384" spans="1:5" ht="17.5">
      <c r="A384" s="1547" t="s">
        <v>1322</v>
      </c>
      <c r="B384" s="1550" t="s">
        <v>1692</v>
      </c>
      <c r="C384" s="1552" t="s">
        <v>180</v>
      </c>
      <c r="E384" s="1553"/>
    </row>
    <row r="385" spans="1:5" ht="17.5">
      <c r="A385" s="1547" t="s">
        <v>1323</v>
      </c>
      <c r="B385" s="1550" t="s">
        <v>1693</v>
      </c>
      <c r="C385" s="1552" t="s">
        <v>180</v>
      </c>
      <c r="E385" s="1553"/>
    </row>
    <row r="386" spans="1:5" ht="17.5">
      <c r="A386" s="1547" t="s">
        <v>1324</v>
      </c>
      <c r="B386" s="1550" t="s">
        <v>1694</v>
      </c>
      <c r="C386" s="1552" t="s">
        <v>180</v>
      </c>
      <c r="E386" s="1553"/>
    </row>
    <row r="387" spans="1:5" ht="17.5">
      <c r="A387" s="1547" t="s">
        <v>1325</v>
      </c>
      <c r="B387" s="1550" t="s">
        <v>1695</v>
      </c>
      <c r="C387" s="1552" t="s">
        <v>180</v>
      </c>
      <c r="E387" s="1553"/>
    </row>
    <row r="388" spans="1:5" ht="17.5">
      <c r="A388" s="1547" t="s">
        <v>1326</v>
      </c>
      <c r="B388" s="1550" t="s">
        <v>1696</v>
      </c>
      <c r="C388" s="1552" t="s">
        <v>180</v>
      </c>
      <c r="E388" s="1553"/>
    </row>
    <row r="389" spans="1:5" ht="17.5">
      <c r="A389" s="1547" t="s">
        <v>1327</v>
      </c>
      <c r="B389" s="1549" t="s">
        <v>1697</v>
      </c>
      <c r="C389" s="1552" t="s">
        <v>180</v>
      </c>
      <c r="E389" s="1553"/>
    </row>
    <row r="390" spans="1:5" ht="17.5">
      <c r="A390" s="1547" t="s">
        <v>1328</v>
      </c>
      <c r="B390" s="1550" t="s">
        <v>1698</v>
      </c>
      <c r="C390" s="1552" t="s">
        <v>180</v>
      </c>
      <c r="E390" s="1553"/>
    </row>
    <row r="391" spans="1:5" ht="17.5">
      <c r="A391" s="1547" t="s">
        <v>1329</v>
      </c>
      <c r="B391" s="1549" t="s">
        <v>1699</v>
      </c>
      <c r="C391" s="1552" t="s">
        <v>180</v>
      </c>
      <c r="E391" s="1553"/>
    </row>
    <row r="392" spans="1:5" ht="17.5">
      <c r="A392" s="1547" t="s">
        <v>1330</v>
      </c>
      <c r="B392" s="1549" t="s">
        <v>1700</v>
      </c>
      <c r="C392" s="1552" t="s">
        <v>180</v>
      </c>
      <c r="E392" s="1553"/>
    </row>
    <row r="393" spans="1:5" ht="17.5">
      <c r="A393" s="1547" t="s">
        <v>1331</v>
      </c>
      <c r="B393" s="1549" t="s">
        <v>1701</v>
      </c>
      <c r="C393" s="1552" t="s">
        <v>180</v>
      </c>
      <c r="E393" s="1553"/>
    </row>
    <row r="394" spans="1:5" ht="17.5">
      <c r="A394" s="1547" t="s">
        <v>1332</v>
      </c>
      <c r="B394" s="1549" t="s">
        <v>1702</v>
      </c>
      <c r="C394" s="1552" t="s">
        <v>180</v>
      </c>
      <c r="E394" s="1553"/>
    </row>
    <row r="395" spans="1:5" ht="17.5">
      <c r="A395" s="1547" t="s">
        <v>1333</v>
      </c>
      <c r="B395" s="1549" t="s">
        <v>1703</v>
      </c>
      <c r="C395" s="1552" t="s">
        <v>180</v>
      </c>
      <c r="E395" s="1553"/>
    </row>
    <row r="396" spans="1:5" ht="17.5">
      <c r="A396" s="1547" t="s">
        <v>1334</v>
      </c>
      <c r="B396" s="1549" t="s">
        <v>1704</v>
      </c>
      <c r="C396" s="1552" t="s">
        <v>180</v>
      </c>
      <c r="E396" s="1553"/>
    </row>
    <row r="397" spans="1:5" ht="17.5">
      <c r="A397" s="1547" t="s">
        <v>1335</v>
      </c>
      <c r="B397" s="1549" t="s">
        <v>1705</v>
      </c>
      <c r="C397" s="1552" t="s">
        <v>180</v>
      </c>
      <c r="E397" s="1553"/>
    </row>
    <row r="398" spans="1:5" ht="17.5">
      <c r="A398" s="1547" t="s">
        <v>1336</v>
      </c>
      <c r="B398" s="1549" t="s">
        <v>1706</v>
      </c>
      <c r="C398" s="1552" t="s">
        <v>180</v>
      </c>
      <c r="E398" s="1553"/>
    </row>
    <row r="399" spans="1:5" ht="17.5">
      <c r="A399" s="1547" t="s">
        <v>1337</v>
      </c>
      <c r="B399" s="1554" t="s">
        <v>1707</v>
      </c>
      <c r="C399" s="1552" t="s">
        <v>180</v>
      </c>
      <c r="E399" s="1553"/>
    </row>
    <row r="400" spans="1:5" ht="17.5">
      <c r="A400" s="1547" t="s">
        <v>1338</v>
      </c>
      <c r="B400" s="1555" t="s">
        <v>1246</v>
      </c>
      <c r="C400" s="1552" t="s">
        <v>180</v>
      </c>
      <c r="E400" s="1553"/>
    </row>
    <row r="401" spans="1:5" ht="17.5">
      <c r="A401" s="1591" t="s">
        <v>1339</v>
      </c>
      <c r="B401" s="1556" t="s">
        <v>1708</v>
      </c>
      <c r="C401" s="1552" t="s">
        <v>180</v>
      </c>
      <c r="E401" s="1553"/>
    </row>
    <row r="402" spans="1:5" ht="17.5">
      <c r="A402" s="1590" t="s">
        <v>180</v>
      </c>
      <c r="B402" s="1557" t="s">
        <v>1709</v>
      </c>
      <c r="C402" s="1552" t="s">
        <v>180</v>
      </c>
      <c r="E402" s="1553"/>
    </row>
    <row r="403" spans="1:5" ht="17.5">
      <c r="A403" s="1562" t="s">
        <v>1340</v>
      </c>
      <c r="B403" s="1558" t="s">
        <v>1710</v>
      </c>
      <c r="C403" s="1552" t="s">
        <v>180</v>
      </c>
      <c r="E403" s="1553"/>
    </row>
    <row r="404" spans="1:5" ht="17.5">
      <c r="A404" s="1547" t="s">
        <v>1341</v>
      </c>
      <c r="B404" s="1534" t="s">
        <v>1711</v>
      </c>
      <c r="C404" s="1552" t="s">
        <v>180</v>
      </c>
      <c r="E404" s="1553"/>
    </row>
    <row r="405" spans="1:5" ht="17.5">
      <c r="A405" s="1592" t="s">
        <v>1342</v>
      </c>
      <c r="B405" s="1559" t="s">
        <v>1712</v>
      </c>
      <c r="C405" s="1552" t="s">
        <v>180</v>
      </c>
      <c r="E405" s="1553"/>
    </row>
    <row r="406" spans="1:5" ht="17.5">
      <c r="A406" s="1543" t="s">
        <v>180</v>
      </c>
      <c r="B406" s="1560" t="s">
        <v>1713</v>
      </c>
      <c r="C406" s="1552" t="s">
        <v>180</v>
      </c>
      <c r="E406" s="1553"/>
    </row>
    <row r="407" spans="1:5" ht="16.5">
      <c r="A407" s="1527" t="s">
        <v>1294</v>
      </c>
      <c r="B407" s="1529" t="s">
        <v>86</v>
      </c>
      <c r="C407" s="1552" t="s">
        <v>180</v>
      </c>
      <c r="E407" s="1553"/>
    </row>
    <row r="408" spans="1:5" ht="16.5">
      <c r="A408" s="1527" t="s">
        <v>1295</v>
      </c>
      <c r="B408" s="1529" t="s">
        <v>87</v>
      </c>
      <c r="C408" s="1552" t="s">
        <v>180</v>
      </c>
      <c r="E408" s="1553"/>
    </row>
    <row r="409" spans="1:5" ht="16.5">
      <c r="A409" s="1593" t="s">
        <v>1296</v>
      </c>
      <c r="B409" s="1561" t="s">
        <v>88</v>
      </c>
      <c r="C409" s="1552" t="s">
        <v>180</v>
      </c>
      <c r="E409" s="1553"/>
    </row>
    <row r="410" spans="1:5" ht="17.5">
      <c r="A410" s="1590" t="s">
        <v>180</v>
      </c>
      <c r="B410" s="1560" t="s">
        <v>1714</v>
      </c>
      <c r="C410" s="1552" t="s">
        <v>180</v>
      </c>
      <c r="E410" s="1553"/>
    </row>
    <row r="411" spans="1:5" ht="17.5">
      <c r="A411" s="1562" t="s">
        <v>1343</v>
      </c>
      <c r="B411" s="1558" t="s">
        <v>1247</v>
      </c>
      <c r="C411" s="1552" t="s">
        <v>180</v>
      </c>
      <c r="E411" s="1553"/>
    </row>
    <row r="412" spans="1:5" ht="17.5">
      <c r="A412" s="1562" t="s">
        <v>1344</v>
      </c>
      <c r="B412" s="1558" t="s">
        <v>1248</v>
      </c>
      <c r="C412" s="1552" t="s">
        <v>180</v>
      </c>
      <c r="E412" s="1553"/>
    </row>
    <row r="413" spans="1:5" ht="17.5">
      <c r="A413" s="1562" t="s">
        <v>1345</v>
      </c>
      <c r="B413" s="1558" t="s">
        <v>181</v>
      </c>
      <c r="C413" s="1552" t="s">
        <v>180</v>
      </c>
      <c r="E413" s="1553"/>
    </row>
    <row r="414" spans="1:5" ht="18" thickBot="1">
      <c r="A414" s="1594" t="s">
        <v>1346</v>
      </c>
      <c r="B414" s="1563" t="s">
        <v>182</v>
      </c>
      <c r="C414" s="1552" t="s">
        <v>180</v>
      </c>
      <c r="E414" s="1553"/>
    </row>
    <row r="415" spans="1:5" ht="17" thickBot="1">
      <c r="A415" s="1595" t="s">
        <v>1347</v>
      </c>
      <c r="B415" s="1563" t="s">
        <v>1249</v>
      </c>
      <c r="C415" s="1552" t="s">
        <v>180</v>
      </c>
      <c r="E415" s="1553"/>
    </row>
    <row r="416" spans="1:5" ht="16.5">
      <c r="A416" s="1595" t="s">
        <v>1348</v>
      </c>
      <c r="B416" s="1564" t="s">
        <v>722</v>
      </c>
      <c r="C416" s="1552" t="s">
        <v>180</v>
      </c>
      <c r="E416" s="1553"/>
    </row>
    <row r="417" spans="1:5" ht="16.5">
      <c r="A417" s="1527" t="s">
        <v>1349</v>
      </c>
      <c r="B417" s="1529" t="s">
        <v>723</v>
      </c>
      <c r="C417" s="1552" t="s">
        <v>180</v>
      </c>
      <c r="E417" s="1553"/>
    </row>
    <row r="418" spans="1:5" ht="18" thickBot="1">
      <c r="A418" s="1596" t="s">
        <v>1350</v>
      </c>
      <c r="B418" s="1565" t="s">
        <v>724</v>
      </c>
      <c r="C418" s="1552" t="s">
        <v>180</v>
      </c>
      <c r="E418" s="1553"/>
    </row>
    <row r="419" spans="1:5" ht="16.5">
      <c r="A419" s="1525" t="s">
        <v>1351</v>
      </c>
      <c r="B419" s="1566" t="s">
        <v>725</v>
      </c>
      <c r="C419" s="1552" t="s">
        <v>180</v>
      </c>
      <c r="E419" s="1553"/>
    </row>
    <row r="420" spans="1:5" ht="16.5">
      <c r="A420" s="1597" t="s">
        <v>1352</v>
      </c>
      <c r="B420" s="1529" t="s">
        <v>726</v>
      </c>
      <c r="C420" s="1552" t="s">
        <v>180</v>
      </c>
      <c r="E420" s="1553"/>
    </row>
    <row r="421" spans="1:5" ht="16.5">
      <c r="A421" s="1527" t="s">
        <v>1353</v>
      </c>
      <c r="B421" s="1567" t="s">
        <v>302</v>
      </c>
      <c r="C421" s="1552" t="s">
        <v>180</v>
      </c>
      <c r="E421" s="1553"/>
    </row>
    <row r="422" spans="1:5" ht="17" thickBot="1">
      <c r="A422" s="1539" t="s">
        <v>1354</v>
      </c>
      <c r="B422" s="1568" t="s">
        <v>303</v>
      </c>
      <c r="C422" s="1552" t="s">
        <v>180</v>
      </c>
      <c r="E422" s="1553"/>
    </row>
    <row r="423" spans="1:5" ht="18">
      <c r="A423" s="1547" t="s">
        <v>1355</v>
      </c>
      <c r="B423" s="1569" t="s">
        <v>1715</v>
      </c>
      <c r="C423" s="1552" t="s">
        <v>180</v>
      </c>
      <c r="E423" s="1553"/>
    </row>
    <row r="424" spans="1:5" ht="18">
      <c r="A424" s="1547" t="s">
        <v>1356</v>
      </c>
      <c r="B424" s="1570" t="s">
        <v>1716</v>
      </c>
      <c r="C424" s="1552" t="s">
        <v>180</v>
      </c>
      <c r="E424" s="1553"/>
    </row>
    <row r="425" spans="1:5" ht="17.5">
      <c r="A425" s="1547" t="s">
        <v>1357</v>
      </c>
      <c r="B425" s="1571" t="s">
        <v>1717</v>
      </c>
      <c r="C425" s="1552" t="s">
        <v>180</v>
      </c>
      <c r="E425" s="1553"/>
    </row>
    <row r="426" spans="1:5" ht="18">
      <c r="A426" s="1547" t="s">
        <v>1358</v>
      </c>
      <c r="B426" s="1570" t="s">
        <v>1718</v>
      </c>
      <c r="C426" s="1552" t="s">
        <v>180</v>
      </c>
      <c r="E426" s="1553"/>
    </row>
    <row r="427" spans="1:5" ht="18">
      <c r="A427" s="1547" t="s">
        <v>1359</v>
      </c>
      <c r="B427" s="1570" t="s">
        <v>1719</v>
      </c>
      <c r="C427" s="1552" t="s">
        <v>180</v>
      </c>
      <c r="E427" s="1553"/>
    </row>
    <row r="428" spans="1:5" ht="18">
      <c r="A428" s="1547" t="s">
        <v>1360</v>
      </c>
      <c r="B428" s="1572" t="s">
        <v>1720</v>
      </c>
      <c r="C428" s="1552" t="s">
        <v>180</v>
      </c>
      <c r="E428" s="1553"/>
    </row>
    <row r="429" spans="1:5" ht="18">
      <c r="A429" s="1547" t="s">
        <v>1361</v>
      </c>
      <c r="B429" s="1572" t="s">
        <v>1721</v>
      </c>
      <c r="C429" s="1552" t="s">
        <v>180</v>
      </c>
      <c r="E429" s="1553"/>
    </row>
    <row r="430" spans="1:5" ht="18">
      <c r="A430" s="1547" t="s">
        <v>1362</v>
      </c>
      <c r="B430" s="1572" t="s">
        <v>1722</v>
      </c>
      <c r="C430" s="1552" t="s">
        <v>180</v>
      </c>
      <c r="E430" s="1553"/>
    </row>
    <row r="431" spans="1:5" ht="18">
      <c r="A431" s="1547" t="s">
        <v>1363</v>
      </c>
      <c r="B431" s="1572" t="s">
        <v>1723</v>
      </c>
      <c r="C431" s="1552" t="s">
        <v>180</v>
      </c>
      <c r="E431" s="1553"/>
    </row>
    <row r="432" spans="1:5" ht="18">
      <c r="A432" s="1547" t="s">
        <v>1364</v>
      </c>
      <c r="B432" s="1572" t="s">
        <v>1724</v>
      </c>
      <c r="C432" s="1552" t="s">
        <v>180</v>
      </c>
      <c r="E432" s="1553"/>
    </row>
    <row r="433" spans="1:5" ht="18">
      <c r="A433" s="1547" t="s">
        <v>1365</v>
      </c>
      <c r="B433" s="1570" t="s">
        <v>1725</v>
      </c>
      <c r="C433" s="1552" t="s">
        <v>180</v>
      </c>
      <c r="E433" s="1553"/>
    </row>
    <row r="434" spans="1:5" ht="18">
      <c r="A434" s="1547" t="s">
        <v>1366</v>
      </c>
      <c r="B434" s="1570" t="s">
        <v>1726</v>
      </c>
      <c r="C434" s="1552" t="s">
        <v>180</v>
      </c>
      <c r="E434" s="1553"/>
    </row>
    <row r="435" spans="1:5" ht="18">
      <c r="A435" s="1547" t="s">
        <v>1367</v>
      </c>
      <c r="B435" s="1570" t="s">
        <v>1727</v>
      </c>
      <c r="C435" s="1552" t="s">
        <v>180</v>
      </c>
      <c r="E435" s="1553"/>
    </row>
    <row r="436" spans="1:5" ht="18.5" thickBot="1">
      <c r="A436" s="1547" t="s">
        <v>1368</v>
      </c>
      <c r="B436" s="1573" t="s">
        <v>1728</v>
      </c>
      <c r="C436" s="1552" t="s">
        <v>180</v>
      </c>
      <c r="E436" s="1553"/>
    </row>
    <row r="437" spans="1:5" ht="18">
      <c r="A437" s="1547" t="s">
        <v>1369</v>
      </c>
      <c r="B437" s="1569" t="s">
        <v>1729</v>
      </c>
      <c r="C437" s="1552" t="s">
        <v>180</v>
      </c>
      <c r="E437" s="1553"/>
    </row>
    <row r="438" spans="1:5" ht="17.5">
      <c r="A438" s="1547" t="s">
        <v>1370</v>
      </c>
      <c r="B438" s="1571" t="s">
        <v>1730</v>
      </c>
      <c r="C438" s="1552" t="s">
        <v>180</v>
      </c>
      <c r="E438" s="1553"/>
    </row>
    <row r="439" spans="1:5" ht="18">
      <c r="A439" s="1547" t="s">
        <v>1371</v>
      </c>
      <c r="B439" s="1570" t="s">
        <v>1731</v>
      </c>
      <c r="C439" s="1552" t="s">
        <v>180</v>
      </c>
      <c r="E439" s="1553"/>
    </row>
    <row r="440" spans="1:5" ht="18">
      <c r="A440" s="1547" t="s">
        <v>1372</v>
      </c>
      <c r="B440" s="1570" t="s">
        <v>1732</v>
      </c>
      <c r="C440" s="1552" t="s">
        <v>180</v>
      </c>
      <c r="E440" s="1553"/>
    </row>
    <row r="441" spans="1:5" ht="18">
      <c r="A441" s="1547" t="s">
        <v>1373</v>
      </c>
      <c r="B441" s="1570" t="s">
        <v>1733</v>
      </c>
      <c r="C441" s="1552" t="s">
        <v>180</v>
      </c>
      <c r="E441" s="1553"/>
    </row>
    <row r="442" spans="1:5" ht="18">
      <c r="A442" s="1547" t="s">
        <v>1374</v>
      </c>
      <c r="B442" s="1570" t="s">
        <v>1734</v>
      </c>
      <c r="C442" s="1552" t="s">
        <v>180</v>
      </c>
      <c r="E442" s="1553"/>
    </row>
    <row r="443" spans="1:5" ht="18">
      <c r="A443" s="1547" t="s">
        <v>1375</v>
      </c>
      <c r="B443" s="1570" t="s">
        <v>1735</v>
      </c>
      <c r="C443" s="1552" t="s">
        <v>180</v>
      </c>
      <c r="E443" s="1553"/>
    </row>
    <row r="444" spans="1:5" ht="18">
      <c r="A444" s="1547" t="s">
        <v>1376</v>
      </c>
      <c r="B444" s="1570" t="s">
        <v>1736</v>
      </c>
      <c r="C444" s="1552" t="s">
        <v>180</v>
      </c>
      <c r="E444" s="1553"/>
    </row>
    <row r="445" spans="1:5" ht="18">
      <c r="A445" s="1547" t="s">
        <v>1377</v>
      </c>
      <c r="B445" s="1570" t="s">
        <v>1737</v>
      </c>
      <c r="C445" s="1552" t="s">
        <v>180</v>
      </c>
      <c r="E445" s="1553"/>
    </row>
    <row r="446" spans="1:5" ht="18">
      <c r="A446" s="1547" t="s">
        <v>1378</v>
      </c>
      <c r="B446" s="1570" t="s">
        <v>1738</v>
      </c>
      <c r="C446" s="1552" t="s">
        <v>180</v>
      </c>
      <c r="E446" s="1553"/>
    </row>
    <row r="447" spans="1:5" ht="18">
      <c r="A447" s="1547" t="s">
        <v>1379</v>
      </c>
      <c r="B447" s="1570" t="s">
        <v>1739</v>
      </c>
      <c r="C447" s="1552" t="s">
        <v>180</v>
      </c>
      <c r="E447" s="1553"/>
    </row>
    <row r="448" spans="1:5" ht="18">
      <c r="A448" s="1547" t="s">
        <v>1380</v>
      </c>
      <c r="B448" s="1570" t="s">
        <v>1740</v>
      </c>
      <c r="C448" s="1552" t="s">
        <v>180</v>
      </c>
      <c r="E448" s="1553"/>
    </row>
    <row r="449" spans="1:5" ht="18.5" thickBot="1">
      <c r="A449" s="1547" t="s">
        <v>1381</v>
      </c>
      <c r="B449" s="1573" t="s">
        <v>1741</v>
      </c>
      <c r="C449" s="1552" t="s">
        <v>180</v>
      </c>
      <c r="E449" s="1553"/>
    </row>
    <row r="450" spans="1:5" ht="18">
      <c r="A450" s="1547" t="s">
        <v>1382</v>
      </c>
      <c r="B450" s="1569" t="s">
        <v>1742</v>
      </c>
      <c r="C450" s="1552" t="s">
        <v>180</v>
      </c>
      <c r="E450" s="1553"/>
    </row>
    <row r="451" spans="1:5" ht="18">
      <c r="A451" s="1547" t="s">
        <v>1383</v>
      </c>
      <c r="B451" s="1570" t="s">
        <v>1743</v>
      </c>
      <c r="C451" s="1552" t="s">
        <v>180</v>
      </c>
      <c r="E451" s="1553"/>
    </row>
    <row r="452" spans="1:5" ht="18">
      <c r="A452" s="1547" t="s">
        <v>1384</v>
      </c>
      <c r="B452" s="1570" t="s">
        <v>1744</v>
      </c>
      <c r="C452" s="1552" t="s">
        <v>180</v>
      </c>
      <c r="E452" s="1553"/>
    </row>
    <row r="453" spans="1:5" ht="18">
      <c r="A453" s="1547" t="s">
        <v>1385</v>
      </c>
      <c r="B453" s="1570" t="s">
        <v>1745</v>
      </c>
      <c r="C453" s="1552" t="s">
        <v>180</v>
      </c>
      <c r="E453" s="1553"/>
    </row>
    <row r="454" spans="1:5" ht="17.5">
      <c r="A454" s="1547" t="s">
        <v>1386</v>
      </c>
      <c r="B454" s="1571" t="s">
        <v>1746</v>
      </c>
      <c r="C454" s="1552" t="s">
        <v>180</v>
      </c>
      <c r="E454" s="1553"/>
    </row>
    <row r="455" spans="1:5" ht="18">
      <c r="A455" s="1547" t="s">
        <v>1387</v>
      </c>
      <c r="B455" s="1570" t="s">
        <v>1747</v>
      </c>
      <c r="C455" s="1552" t="s">
        <v>180</v>
      </c>
      <c r="E455" s="1553"/>
    </row>
    <row r="456" spans="1:5" ht="18">
      <c r="A456" s="1547" t="s">
        <v>1388</v>
      </c>
      <c r="B456" s="1570" t="s">
        <v>1748</v>
      </c>
      <c r="C456" s="1552" t="s">
        <v>180</v>
      </c>
      <c r="E456" s="1553"/>
    </row>
    <row r="457" spans="1:5" ht="18">
      <c r="A457" s="1547" t="s">
        <v>1389</v>
      </c>
      <c r="B457" s="1570" t="s">
        <v>1749</v>
      </c>
      <c r="C457" s="1552" t="s">
        <v>180</v>
      </c>
      <c r="E457" s="1553"/>
    </row>
    <row r="458" spans="1:5" ht="18">
      <c r="A458" s="1547" t="s">
        <v>1390</v>
      </c>
      <c r="B458" s="1570" t="s">
        <v>1750</v>
      </c>
      <c r="C458" s="1552" t="s">
        <v>180</v>
      </c>
      <c r="E458" s="1553"/>
    </row>
    <row r="459" spans="1:5" ht="18">
      <c r="A459" s="1547" t="s">
        <v>1391</v>
      </c>
      <c r="B459" s="1570" t="s">
        <v>1751</v>
      </c>
      <c r="C459" s="1552" t="s">
        <v>180</v>
      </c>
      <c r="E459" s="1553"/>
    </row>
    <row r="460" spans="1:5" ht="18">
      <c r="A460" s="1547" t="s">
        <v>1392</v>
      </c>
      <c r="B460" s="1570" t="s">
        <v>1752</v>
      </c>
      <c r="C460" s="1552" t="s">
        <v>180</v>
      </c>
      <c r="E460" s="1553"/>
    </row>
    <row r="461" spans="1:5" ht="18.5" thickBot="1">
      <c r="A461" s="1547" t="s">
        <v>1393</v>
      </c>
      <c r="B461" s="1573" t="s">
        <v>1753</v>
      </c>
      <c r="C461" s="1552" t="s">
        <v>180</v>
      </c>
      <c r="E461" s="1553"/>
    </row>
    <row r="462" spans="1:5" ht="17.5">
      <c r="A462" s="1547" t="s">
        <v>1394</v>
      </c>
      <c r="B462" s="1574" t="s">
        <v>1754</v>
      </c>
      <c r="C462" s="1552" t="s">
        <v>180</v>
      </c>
      <c r="E462" s="1553"/>
    </row>
    <row r="463" spans="1:5" ht="18">
      <c r="A463" s="1547" t="s">
        <v>1395</v>
      </c>
      <c r="B463" s="1570" t="s">
        <v>1755</v>
      </c>
      <c r="C463" s="1552" t="s">
        <v>180</v>
      </c>
      <c r="E463" s="1553"/>
    </row>
    <row r="464" spans="1:5" ht="18">
      <c r="A464" s="1547" t="s">
        <v>1396</v>
      </c>
      <c r="B464" s="1570" t="s">
        <v>1756</v>
      </c>
      <c r="C464" s="1552" t="s">
        <v>180</v>
      </c>
      <c r="E464" s="1553"/>
    </row>
    <row r="465" spans="1:5" ht="18">
      <c r="A465" s="1547" t="s">
        <v>1397</v>
      </c>
      <c r="B465" s="1570" t="s">
        <v>1757</v>
      </c>
      <c r="C465" s="1552" t="s">
        <v>180</v>
      </c>
      <c r="E465" s="1553"/>
    </row>
    <row r="466" spans="1:5" ht="18">
      <c r="A466" s="1547" t="s">
        <v>1398</v>
      </c>
      <c r="B466" s="1570" t="s">
        <v>1758</v>
      </c>
      <c r="C466" s="1552" t="s">
        <v>180</v>
      </c>
      <c r="E466" s="1553"/>
    </row>
    <row r="467" spans="1:5" ht="18">
      <c r="A467" s="1547" t="s">
        <v>1399</v>
      </c>
      <c r="B467" s="1570" t="s">
        <v>1759</v>
      </c>
      <c r="C467" s="1552" t="s">
        <v>180</v>
      </c>
      <c r="E467" s="1553"/>
    </row>
    <row r="468" spans="1:5" ht="18">
      <c r="A468" s="1547" t="s">
        <v>1400</v>
      </c>
      <c r="B468" s="1570" t="s">
        <v>1760</v>
      </c>
      <c r="C468" s="1552" t="s">
        <v>180</v>
      </c>
      <c r="E468" s="1553"/>
    </row>
    <row r="469" spans="1:5" ht="18">
      <c r="A469" s="1547" t="s">
        <v>1401</v>
      </c>
      <c r="B469" s="1570" t="s">
        <v>1761</v>
      </c>
      <c r="C469" s="1552" t="s">
        <v>180</v>
      </c>
      <c r="E469" s="1553"/>
    </row>
    <row r="470" spans="1:5" ht="18">
      <c r="A470" s="1547" t="s">
        <v>1402</v>
      </c>
      <c r="B470" s="1570" t="s">
        <v>1762</v>
      </c>
      <c r="C470" s="1552" t="s">
        <v>180</v>
      </c>
      <c r="E470" s="1553"/>
    </row>
    <row r="471" spans="1:5" ht="18.5" thickBot="1">
      <c r="A471" s="1547" t="s">
        <v>1403</v>
      </c>
      <c r="B471" s="1573" t="s">
        <v>1763</v>
      </c>
      <c r="C471" s="1552" t="s">
        <v>180</v>
      </c>
      <c r="E471" s="1553"/>
    </row>
    <row r="472" spans="1:5" ht="18">
      <c r="A472" s="1547" t="s">
        <v>1404</v>
      </c>
      <c r="B472" s="1569" t="s">
        <v>1764</v>
      </c>
      <c r="C472" s="1552" t="s">
        <v>180</v>
      </c>
      <c r="E472" s="1553"/>
    </row>
    <row r="473" spans="1:5" ht="18">
      <c r="A473" s="1547" t="s">
        <v>1405</v>
      </c>
      <c r="B473" s="1570" t="s">
        <v>1765</v>
      </c>
      <c r="C473" s="1552" t="s">
        <v>180</v>
      </c>
      <c r="E473" s="1553"/>
    </row>
    <row r="474" spans="1:5" ht="18">
      <c r="A474" s="1547" t="s">
        <v>1406</v>
      </c>
      <c r="B474" s="1570" t="s">
        <v>1766</v>
      </c>
      <c r="C474" s="1552" t="s">
        <v>180</v>
      </c>
      <c r="E474" s="1553"/>
    </row>
    <row r="475" spans="1:5" ht="17.5">
      <c r="A475" s="1547" t="s">
        <v>1407</v>
      </c>
      <c r="B475" s="1571" t="s">
        <v>1767</v>
      </c>
      <c r="C475" s="1552" t="s">
        <v>180</v>
      </c>
      <c r="E475" s="1553"/>
    </row>
    <row r="476" spans="1:5" ht="18">
      <c r="A476" s="1547" t="s">
        <v>1408</v>
      </c>
      <c r="B476" s="1570" t="s">
        <v>1768</v>
      </c>
      <c r="C476" s="1552" t="s">
        <v>180</v>
      </c>
      <c r="E476" s="1553"/>
    </row>
    <row r="477" spans="1:5" ht="18">
      <c r="A477" s="1547" t="s">
        <v>1409</v>
      </c>
      <c r="B477" s="1570" t="s">
        <v>1769</v>
      </c>
      <c r="C477" s="1552" t="s">
        <v>180</v>
      </c>
      <c r="E477" s="1553"/>
    </row>
    <row r="478" spans="1:5" ht="18">
      <c r="A478" s="1547" t="s">
        <v>1410</v>
      </c>
      <c r="B478" s="1570" t="s">
        <v>1770</v>
      </c>
      <c r="C478" s="1552" t="s">
        <v>180</v>
      </c>
      <c r="E478" s="1553"/>
    </row>
    <row r="479" spans="1:5" ht="18">
      <c r="A479" s="1547" t="s">
        <v>1411</v>
      </c>
      <c r="B479" s="1570" t="s">
        <v>1771</v>
      </c>
      <c r="C479" s="1552" t="s">
        <v>180</v>
      </c>
      <c r="E479" s="1553"/>
    </row>
    <row r="480" spans="1:5" ht="18">
      <c r="A480" s="1547" t="s">
        <v>1412</v>
      </c>
      <c r="B480" s="1570" t="s">
        <v>1772</v>
      </c>
      <c r="C480" s="1552" t="s">
        <v>180</v>
      </c>
      <c r="E480" s="1553"/>
    </row>
    <row r="481" spans="1:5" ht="18">
      <c r="A481" s="1547" t="s">
        <v>1413</v>
      </c>
      <c r="B481" s="1570" t="s">
        <v>1773</v>
      </c>
      <c r="C481" s="1552" t="s">
        <v>180</v>
      </c>
      <c r="E481" s="1553"/>
    </row>
    <row r="482" spans="1:5" ht="18.5" thickBot="1">
      <c r="A482" s="1547" t="s">
        <v>1414</v>
      </c>
      <c r="B482" s="1573" t="s">
        <v>1774</v>
      </c>
      <c r="C482" s="1552" t="s">
        <v>180</v>
      </c>
      <c r="E482" s="1553"/>
    </row>
    <row r="483" spans="1:5" ht="18">
      <c r="A483" s="1547" t="s">
        <v>1415</v>
      </c>
      <c r="B483" s="1569" t="s">
        <v>1775</v>
      </c>
      <c r="C483" s="1552" t="s">
        <v>180</v>
      </c>
      <c r="E483" s="1553"/>
    </row>
    <row r="484" spans="1:5" ht="18">
      <c r="A484" s="1547" t="s">
        <v>1416</v>
      </c>
      <c r="B484" s="1570" t="s">
        <v>1776</v>
      </c>
      <c r="C484" s="1552" t="s">
        <v>180</v>
      </c>
      <c r="E484" s="1553"/>
    </row>
    <row r="485" spans="1:5" ht="17.5">
      <c r="A485" s="1547" t="s">
        <v>1417</v>
      </c>
      <c r="B485" s="1571" t="s">
        <v>1777</v>
      </c>
      <c r="C485" s="1552" t="s">
        <v>180</v>
      </c>
      <c r="E485" s="1553"/>
    </row>
    <row r="486" spans="1:5" ht="18">
      <c r="A486" s="1547" t="s">
        <v>1418</v>
      </c>
      <c r="B486" s="1570" t="s">
        <v>1778</v>
      </c>
      <c r="C486" s="1552" t="s">
        <v>180</v>
      </c>
      <c r="E486" s="1553"/>
    </row>
    <row r="487" spans="1:5" ht="18">
      <c r="A487" s="1547" t="s">
        <v>1419</v>
      </c>
      <c r="B487" s="1570" t="s">
        <v>1779</v>
      </c>
      <c r="C487" s="1552" t="s">
        <v>180</v>
      </c>
      <c r="E487" s="1553"/>
    </row>
    <row r="488" spans="1:5" ht="18">
      <c r="A488" s="1547" t="s">
        <v>1420</v>
      </c>
      <c r="B488" s="1570" t="s">
        <v>1780</v>
      </c>
      <c r="C488" s="1552" t="s">
        <v>180</v>
      </c>
      <c r="E488" s="1553"/>
    </row>
    <row r="489" spans="1:5" ht="18">
      <c r="A489" s="1547" t="s">
        <v>1421</v>
      </c>
      <c r="B489" s="1570" t="s">
        <v>1781</v>
      </c>
      <c r="C489" s="1552" t="s">
        <v>180</v>
      </c>
      <c r="E489" s="1553"/>
    </row>
    <row r="490" spans="1:5" ht="18">
      <c r="A490" s="1547" t="s">
        <v>1422</v>
      </c>
      <c r="B490" s="1570" t="s">
        <v>1782</v>
      </c>
      <c r="C490" s="1552" t="s">
        <v>180</v>
      </c>
      <c r="E490" s="1553"/>
    </row>
    <row r="491" spans="1:5" ht="18">
      <c r="A491" s="1547" t="s">
        <v>1423</v>
      </c>
      <c r="B491" s="1570" t="s">
        <v>1783</v>
      </c>
      <c r="C491" s="1552" t="s">
        <v>180</v>
      </c>
      <c r="E491" s="1553"/>
    </row>
    <row r="492" spans="1:5" ht="18.5" thickBot="1">
      <c r="A492" s="1547" t="s">
        <v>1424</v>
      </c>
      <c r="B492" s="1573" t="s">
        <v>1784</v>
      </c>
      <c r="C492" s="1552" t="s">
        <v>180</v>
      </c>
      <c r="E492" s="1553"/>
    </row>
    <row r="493" spans="1:5" ht="17.5">
      <c r="A493" s="1547" t="s">
        <v>1425</v>
      </c>
      <c r="B493" s="1574" t="s">
        <v>1785</v>
      </c>
      <c r="C493" s="1552" t="s">
        <v>180</v>
      </c>
      <c r="E493" s="1553"/>
    </row>
    <row r="494" spans="1:5" ht="18">
      <c r="A494" s="1547" t="s">
        <v>1426</v>
      </c>
      <c r="B494" s="1570" t="s">
        <v>1786</v>
      </c>
      <c r="C494" s="1552" t="s">
        <v>180</v>
      </c>
      <c r="E494" s="1553"/>
    </row>
    <row r="495" spans="1:5" ht="18">
      <c r="A495" s="1547" t="s">
        <v>1427</v>
      </c>
      <c r="B495" s="1570" t="s">
        <v>1787</v>
      </c>
      <c r="C495" s="1552" t="s">
        <v>180</v>
      </c>
      <c r="E495" s="1553"/>
    </row>
    <row r="496" spans="1:5" ht="18.5" thickBot="1">
      <c r="A496" s="1547" t="s">
        <v>1428</v>
      </c>
      <c r="B496" s="1573" t="s">
        <v>1788</v>
      </c>
      <c r="C496" s="1552" t="s">
        <v>180</v>
      </c>
      <c r="E496" s="1553"/>
    </row>
    <row r="497" spans="1:5" ht="18">
      <c r="A497" s="1547" t="s">
        <v>1429</v>
      </c>
      <c r="B497" s="1569" t="s">
        <v>1789</v>
      </c>
      <c r="C497" s="1552" t="s">
        <v>180</v>
      </c>
      <c r="E497" s="1553"/>
    </row>
    <row r="498" spans="1:5" ht="18">
      <c r="A498" s="1547" t="s">
        <v>1430</v>
      </c>
      <c r="B498" s="1570" t="s">
        <v>1790</v>
      </c>
      <c r="C498" s="1552" t="s">
        <v>180</v>
      </c>
      <c r="E498" s="1553"/>
    </row>
    <row r="499" spans="1:5" ht="17.5">
      <c r="A499" s="1547" t="s">
        <v>1431</v>
      </c>
      <c r="B499" s="1571" t="s">
        <v>1791</v>
      </c>
      <c r="C499" s="1552" t="s">
        <v>180</v>
      </c>
      <c r="E499" s="1553"/>
    </row>
    <row r="500" spans="1:5" ht="18">
      <c r="A500" s="1547" t="s">
        <v>1432</v>
      </c>
      <c r="B500" s="1570" t="s">
        <v>1792</v>
      </c>
      <c r="C500" s="1552" t="s">
        <v>180</v>
      </c>
      <c r="E500" s="1553"/>
    </row>
    <row r="501" spans="1:5" ht="18">
      <c r="A501" s="1547" t="s">
        <v>1433</v>
      </c>
      <c r="B501" s="1570" t="s">
        <v>1793</v>
      </c>
      <c r="C501" s="1552" t="s">
        <v>180</v>
      </c>
      <c r="E501" s="1553"/>
    </row>
    <row r="502" spans="1:5" ht="18">
      <c r="A502" s="1547" t="s">
        <v>1434</v>
      </c>
      <c r="B502" s="1570" t="s">
        <v>1794</v>
      </c>
      <c r="C502" s="1552" t="s">
        <v>180</v>
      </c>
      <c r="E502" s="1553"/>
    </row>
    <row r="503" spans="1:5" ht="18">
      <c r="A503" s="1547" t="s">
        <v>1435</v>
      </c>
      <c r="B503" s="1570" t="s">
        <v>1795</v>
      </c>
      <c r="C503" s="1552" t="s">
        <v>180</v>
      </c>
      <c r="E503" s="1553"/>
    </row>
    <row r="504" spans="1:5" ht="18.5" thickBot="1">
      <c r="A504" s="1547" t="s">
        <v>1436</v>
      </c>
      <c r="B504" s="1573" t="s">
        <v>1796</v>
      </c>
      <c r="C504" s="1552" t="s">
        <v>180</v>
      </c>
      <c r="E504" s="1553"/>
    </row>
    <row r="505" spans="1:5" ht="18">
      <c r="A505" s="1547" t="s">
        <v>1437</v>
      </c>
      <c r="B505" s="1569" t="s">
        <v>1797</v>
      </c>
      <c r="C505" s="1552" t="s">
        <v>180</v>
      </c>
      <c r="E505" s="1553"/>
    </row>
    <row r="506" spans="1:5" ht="18">
      <c r="A506" s="1547" t="s">
        <v>1438</v>
      </c>
      <c r="B506" s="1570" t="s">
        <v>1798</v>
      </c>
      <c r="C506" s="1552" t="s">
        <v>180</v>
      </c>
      <c r="E506" s="1553"/>
    </row>
    <row r="507" spans="1:5" ht="18">
      <c r="A507" s="1547" t="s">
        <v>1439</v>
      </c>
      <c r="B507" s="1570" t="s">
        <v>1799</v>
      </c>
      <c r="C507" s="1552" t="s">
        <v>180</v>
      </c>
      <c r="E507" s="1553"/>
    </row>
    <row r="508" spans="1:5" ht="18">
      <c r="A508" s="1547" t="s">
        <v>1440</v>
      </c>
      <c r="B508" s="1570" t="s">
        <v>1800</v>
      </c>
      <c r="C508" s="1552" t="s">
        <v>180</v>
      </c>
      <c r="E508" s="1553"/>
    </row>
    <row r="509" spans="1:5" ht="17.5">
      <c r="A509" s="1547" t="s">
        <v>1441</v>
      </c>
      <c r="B509" s="1571" t="s">
        <v>1801</v>
      </c>
      <c r="C509" s="1552" t="s">
        <v>180</v>
      </c>
      <c r="E509" s="1553"/>
    </row>
    <row r="510" spans="1:5" ht="18">
      <c r="A510" s="1547" t="s">
        <v>1442</v>
      </c>
      <c r="B510" s="1570" t="s">
        <v>1802</v>
      </c>
      <c r="C510" s="1552" t="s">
        <v>180</v>
      </c>
      <c r="E510" s="1553"/>
    </row>
    <row r="511" spans="1:5" ht="18.5" thickBot="1">
      <c r="A511" s="1547" t="s">
        <v>1443</v>
      </c>
      <c r="B511" s="1573" t="s">
        <v>1803</v>
      </c>
      <c r="C511" s="1552" t="s">
        <v>180</v>
      </c>
      <c r="E511" s="1553"/>
    </row>
    <row r="512" spans="1:5" ht="18">
      <c r="A512" s="1547" t="s">
        <v>1444</v>
      </c>
      <c r="B512" s="1569" t="s">
        <v>1804</v>
      </c>
      <c r="C512" s="1552" t="s">
        <v>180</v>
      </c>
      <c r="E512" s="1553"/>
    </row>
    <row r="513" spans="1:5" ht="18">
      <c r="A513" s="1547" t="s">
        <v>1445</v>
      </c>
      <c r="B513" s="1570" t="s">
        <v>1805</v>
      </c>
      <c r="C513" s="1552" t="s">
        <v>180</v>
      </c>
      <c r="E513" s="1553"/>
    </row>
    <row r="514" spans="1:5" ht="18">
      <c r="A514" s="1547" t="s">
        <v>1446</v>
      </c>
      <c r="B514" s="1570" t="s">
        <v>1806</v>
      </c>
      <c r="C514" s="1552" t="s">
        <v>180</v>
      </c>
      <c r="E514" s="1553"/>
    </row>
    <row r="515" spans="1:5" ht="18">
      <c r="A515" s="1547" t="s">
        <v>1447</v>
      </c>
      <c r="B515" s="1570" t="s">
        <v>1807</v>
      </c>
      <c r="C515" s="1552" t="s">
        <v>180</v>
      </c>
      <c r="E515" s="1553"/>
    </row>
    <row r="516" spans="1:5" ht="17.5">
      <c r="A516" s="1547" t="s">
        <v>1448</v>
      </c>
      <c r="B516" s="1571" t="s">
        <v>1808</v>
      </c>
      <c r="C516" s="1552" t="s">
        <v>180</v>
      </c>
      <c r="E516" s="1553"/>
    </row>
    <row r="517" spans="1:5" ht="18">
      <c r="A517" s="1547" t="s">
        <v>1449</v>
      </c>
      <c r="B517" s="1570" t="s">
        <v>1809</v>
      </c>
      <c r="C517" s="1552" t="s">
        <v>180</v>
      </c>
      <c r="E517" s="1553"/>
    </row>
    <row r="518" spans="1:5" ht="18">
      <c r="A518" s="1547" t="s">
        <v>1450</v>
      </c>
      <c r="B518" s="1570" t="s">
        <v>1810</v>
      </c>
      <c r="C518" s="1552" t="s">
        <v>180</v>
      </c>
      <c r="E518" s="1553"/>
    </row>
    <row r="519" spans="1:5" ht="18">
      <c r="A519" s="1547" t="s">
        <v>1451</v>
      </c>
      <c r="B519" s="1570" t="s">
        <v>1811</v>
      </c>
      <c r="C519" s="1552" t="s">
        <v>180</v>
      </c>
      <c r="E519" s="1553"/>
    </row>
    <row r="520" spans="1:5" ht="18.5" thickBot="1">
      <c r="A520" s="1547" t="s">
        <v>1452</v>
      </c>
      <c r="B520" s="1573" t="s">
        <v>1812</v>
      </c>
      <c r="C520" s="1552" t="s">
        <v>180</v>
      </c>
      <c r="E520" s="1553"/>
    </row>
    <row r="521" spans="1:5" ht="18">
      <c r="A521" s="1547" t="s">
        <v>1453</v>
      </c>
      <c r="B521" s="1569" t="s">
        <v>1813</v>
      </c>
      <c r="C521" s="1552" t="s">
        <v>180</v>
      </c>
      <c r="E521" s="1553"/>
    </row>
    <row r="522" spans="1:5" ht="18">
      <c r="A522" s="1547" t="s">
        <v>1454</v>
      </c>
      <c r="B522" s="1570" t="s">
        <v>1814</v>
      </c>
      <c r="C522" s="1552" t="s">
        <v>180</v>
      </c>
      <c r="E522" s="1553"/>
    </row>
    <row r="523" spans="1:5" ht="17.5">
      <c r="A523" s="1547" t="s">
        <v>1455</v>
      </c>
      <c r="B523" s="1571" t="s">
        <v>1815</v>
      </c>
      <c r="C523" s="1552" t="s">
        <v>180</v>
      </c>
      <c r="E523" s="1553"/>
    </row>
    <row r="524" spans="1:5" ht="18">
      <c r="A524" s="1547" t="s">
        <v>1456</v>
      </c>
      <c r="B524" s="1570" t="s">
        <v>1816</v>
      </c>
      <c r="C524" s="1552" t="s">
        <v>180</v>
      </c>
      <c r="E524" s="1553"/>
    </row>
    <row r="525" spans="1:5" ht="18">
      <c r="A525" s="1547" t="s">
        <v>1457</v>
      </c>
      <c r="B525" s="1570" t="s">
        <v>1817</v>
      </c>
      <c r="C525" s="1552" t="s">
        <v>180</v>
      </c>
      <c r="E525" s="1553"/>
    </row>
    <row r="526" spans="1:5" ht="18">
      <c r="A526" s="1547" t="s">
        <v>1458</v>
      </c>
      <c r="B526" s="1570" t="s">
        <v>1818</v>
      </c>
      <c r="C526" s="1552" t="s">
        <v>180</v>
      </c>
      <c r="E526" s="1553"/>
    </row>
    <row r="527" spans="1:5" ht="18">
      <c r="A527" s="1547" t="s">
        <v>1459</v>
      </c>
      <c r="B527" s="1570" t="s">
        <v>1819</v>
      </c>
      <c r="C527" s="1552" t="s">
        <v>180</v>
      </c>
      <c r="E527" s="1553"/>
    </row>
    <row r="528" spans="1:5" ht="18.5" thickBot="1">
      <c r="A528" s="1547" t="s">
        <v>1460</v>
      </c>
      <c r="B528" s="1573" t="s">
        <v>1820</v>
      </c>
      <c r="C528" s="1552" t="s">
        <v>180</v>
      </c>
      <c r="E528" s="1553"/>
    </row>
    <row r="529" spans="1:5" ht="18">
      <c r="A529" s="1547" t="s">
        <v>1461</v>
      </c>
      <c r="B529" s="1569" t="s">
        <v>1821</v>
      </c>
      <c r="C529" s="1552" t="s">
        <v>180</v>
      </c>
      <c r="E529" s="1553"/>
    </row>
    <row r="530" spans="1:5" ht="18">
      <c r="A530" s="1547" t="s">
        <v>1462</v>
      </c>
      <c r="B530" s="1570" t="s">
        <v>1822</v>
      </c>
      <c r="C530" s="1552" t="s">
        <v>180</v>
      </c>
      <c r="E530" s="1553"/>
    </row>
    <row r="531" spans="1:5" ht="18">
      <c r="A531" s="1547" t="s">
        <v>1463</v>
      </c>
      <c r="B531" s="1570" t="s">
        <v>1823</v>
      </c>
      <c r="C531" s="1552" t="s">
        <v>180</v>
      </c>
      <c r="E531" s="1553"/>
    </row>
    <row r="532" spans="1:5" ht="18">
      <c r="A532" s="1547" t="s">
        <v>1464</v>
      </c>
      <c r="B532" s="1570" t="s">
        <v>1824</v>
      </c>
      <c r="C532" s="1552" t="s">
        <v>180</v>
      </c>
      <c r="E532" s="1553"/>
    </row>
    <row r="533" spans="1:5" ht="18">
      <c r="A533" s="1547" t="s">
        <v>1465</v>
      </c>
      <c r="B533" s="1570" t="s">
        <v>1825</v>
      </c>
      <c r="C533" s="1552" t="s">
        <v>180</v>
      </c>
      <c r="E533" s="1553"/>
    </row>
    <row r="534" spans="1:5" ht="18">
      <c r="A534" s="1547" t="s">
        <v>1466</v>
      </c>
      <c r="B534" s="1570" t="s">
        <v>1826</v>
      </c>
      <c r="C534" s="1552" t="s">
        <v>180</v>
      </c>
      <c r="E534" s="1553"/>
    </row>
    <row r="535" spans="1:5" ht="18">
      <c r="A535" s="1547" t="s">
        <v>1467</v>
      </c>
      <c r="B535" s="1570" t="s">
        <v>1827</v>
      </c>
      <c r="C535" s="1552" t="s">
        <v>180</v>
      </c>
      <c r="E535" s="1553"/>
    </row>
    <row r="536" spans="1:5" ht="18">
      <c r="A536" s="1547" t="s">
        <v>1468</v>
      </c>
      <c r="B536" s="1570" t="s">
        <v>1828</v>
      </c>
      <c r="C536" s="1552" t="s">
        <v>180</v>
      </c>
      <c r="E536" s="1553"/>
    </row>
    <row r="537" spans="1:5" ht="17.5">
      <c r="A537" s="1547" t="s">
        <v>1469</v>
      </c>
      <c r="B537" s="1571" t="s">
        <v>1829</v>
      </c>
      <c r="C537" s="1552" t="s">
        <v>180</v>
      </c>
      <c r="E537" s="1553"/>
    </row>
    <row r="538" spans="1:5" ht="18">
      <c r="A538" s="1547" t="s">
        <v>1470</v>
      </c>
      <c r="B538" s="1570" t="s">
        <v>1830</v>
      </c>
      <c r="C538" s="1552" t="s">
        <v>180</v>
      </c>
      <c r="E538" s="1553"/>
    </row>
    <row r="539" spans="1:5" ht="18.5" thickBot="1">
      <c r="A539" s="1547" t="s">
        <v>1471</v>
      </c>
      <c r="B539" s="1573" t="s">
        <v>1831</v>
      </c>
      <c r="C539" s="1552" t="s">
        <v>180</v>
      </c>
      <c r="E539" s="1553"/>
    </row>
    <row r="540" spans="1:5" ht="18">
      <c r="A540" s="1547" t="s">
        <v>1472</v>
      </c>
      <c r="B540" s="1569" t="s">
        <v>1832</v>
      </c>
      <c r="C540" s="1552" t="s">
        <v>180</v>
      </c>
      <c r="E540" s="1553"/>
    </row>
    <row r="541" spans="1:5" ht="18">
      <c r="A541" s="1547" t="s">
        <v>1473</v>
      </c>
      <c r="B541" s="1570" t="s">
        <v>1833</v>
      </c>
      <c r="C541" s="1552" t="s">
        <v>180</v>
      </c>
      <c r="E541" s="1553"/>
    </row>
    <row r="542" spans="1:5" ht="18">
      <c r="A542" s="1547" t="s">
        <v>1474</v>
      </c>
      <c r="B542" s="1570" t="s">
        <v>1834</v>
      </c>
      <c r="C542" s="1552" t="s">
        <v>180</v>
      </c>
      <c r="E542" s="1553"/>
    </row>
    <row r="543" spans="1:5" ht="18">
      <c r="A543" s="1547" t="s">
        <v>1475</v>
      </c>
      <c r="B543" s="1570" t="s">
        <v>1835</v>
      </c>
      <c r="C543" s="1552" t="s">
        <v>180</v>
      </c>
      <c r="E543" s="1553"/>
    </row>
    <row r="544" spans="1:5" ht="18">
      <c r="A544" s="1547" t="s">
        <v>1476</v>
      </c>
      <c r="B544" s="1570" t="s">
        <v>1836</v>
      </c>
      <c r="C544" s="1552" t="s">
        <v>180</v>
      </c>
      <c r="E544" s="1553"/>
    </row>
    <row r="545" spans="1:5" ht="17.5">
      <c r="A545" s="1547" t="s">
        <v>1477</v>
      </c>
      <c r="B545" s="1571" t="s">
        <v>1837</v>
      </c>
      <c r="C545" s="1552" t="s">
        <v>180</v>
      </c>
      <c r="E545" s="1553"/>
    </row>
    <row r="546" spans="1:5" ht="18">
      <c r="A546" s="1547" t="s">
        <v>1478</v>
      </c>
      <c r="B546" s="1570" t="s">
        <v>1838</v>
      </c>
      <c r="C546" s="1552" t="s">
        <v>180</v>
      </c>
      <c r="E546" s="1553"/>
    </row>
    <row r="547" spans="1:5" ht="18">
      <c r="A547" s="1547" t="s">
        <v>1479</v>
      </c>
      <c r="B547" s="1570" t="s">
        <v>1839</v>
      </c>
      <c r="C547" s="1552" t="s">
        <v>180</v>
      </c>
      <c r="E547" s="1553"/>
    </row>
    <row r="548" spans="1:5" ht="18">
      <c r="A548" s="1547" t="s">
        <v>1480</v>
      </c>
      <c r="B548" s="1570" t="s">
        <v>1840</v>
      </c>
      <c r="C548" s="1552" t="s">
        <v>180</v>
      </c>
      <c r="E548" s="1553"/>
    </row>
    <row r="549" spans="1:5" ht="18">
      <c r="A549" s="1547" t="s">
        <v>1481</v>
      </c>
      <c r="B549" s="1570" t="s">
        <v>1841</v>
      </c>
      <c r="C549" s="1552" t="s">
        <v>180</v>
      </c>
      <c r="E549" s="1553"/>
    </row>
    <row r="550" spans="1:5" ht="18">
      <c r="A550" s="1547" t="s">
        <v>1482</v>
      </c>
      <c r="B550" s="1575" t="s">
        <v>1842</v>
      </c>
      <c r="C550" s="1552" t="s">
        <v>180</v>
      </c>
      <c r="E550" s="1553"/>
    </row>
    <row r="551" spans="1:5" ht="18.5" thickBot="1">
      <c r="A551" s="1547" t="s">
        <v>1483</v>
      </c>
      <c r="B551" s="1573" t="s">
        <v>1843</v>
      </c>
      <c r="C551" s="1552" t="s">
        <v>180</v>
      </c>
      <c r="E551" s="1553"/>
    </row>
    <row r="552" spans="1:5" ht="18">
      <c r="A552" s="1547" t="s">
        <v>1484</v>
      </c>
      <c r="B552" s="1569" t="s">
        <v>1844</v>
      </c>
      <c r="C552" s="1552" t="s">
        <v>180</v>
      </c>
      <c r="E552" s="1553"/>
    </row>
    <row r="553" spans="1:5" ht="18">
      <c r="A553" s="1547" t="s">
        <v>1485</v>
      </c>
      <c r="B553" s="1570" t="s">
        <v>1845</v>
      </c>
      <c r="C553" s="1552" t="s">
        <v>180</v>
      </c>
      <c r="E553" s="1553"/>
    </row>
    <row r="554" spans="1:5" ht="18">
      <c r="A554" s="1547" t="s">
        <v>1486</v>
      </c>
      <c r="B554" s="1570" t="s">
        <v>1846</v>
      </c>
      <c r="C554" s="1552" t="s">
        <v>180</v>
      </c>
      <c r="E554" s="1553"/>
    </row>
    <row r="555" spans="1:5" ht="17.5">
      <c r="A555" s="1547" t="s">
        <v>1487</v>
      </c>
      <c r="B555" s="1571" t="s">
        <v>1847</v>
      </c>
      <c r="C555" s="1552" t="s">
        <v>180</v>
      </c>
      <c r="E555" s="1553"/>
    </row>
    <row r="556" spans="1:5" ht="18">
      <c r="A556" s="1547" t="s">
        <v>1488</v>
      </c>
      <c r="B556" s="1570" t="s">
        <v>1848</v>
      </c>
      <c r="C556" s="1552" t="s">
        <v>180</v>
      </c>
      <c r="E556" s="1553"/>
    </row>
    <row r="557" spans="1:5" ht="18.5" thickBot="1">
      <c r="A557" s="1547" t="s">
        <v>1489</v>
      </c>
      <c r="B557" s="1573" t="s">
        <v>1849</v>
      </c>
      <c r="C557" s="1552" t="s">
        <v>180</v>
      </c>
      <c r="E557" s="1553"/>
    </row>
    <row r="558" spans="1:5" ht="18">
      <c r="A558" s="1547" t="s">
        <v>1490</v>
      </c>
      <c r="B558" s="1576" t="s">
        <v>1850</v>
      </c>
      <c r="C558" s="1552" t="s">
        <v>180</v>
      </c>
      <c r="E558" s="1553"/>
    </row>
    <row r="559" spans="1:5" ht="18">
      <c r="A559" s="1547" t="s">
        <v>1491</v>
      </c>
      <c r="B559" s="1570" t="s">
        <v>1851</v>
      </c>
      <c r="C559" s="1552" t="s">
        <v>180</v>
      </c>
      <c r="E559" s="1553"/>
    </row>
    <row r="560" spans="1:5" ht="18">
      <c r="A560" s="1547" t="s">
        <v>1492</v>
      </c>
      <c r="B560" s="1570" t="s">
        <v>1852</v>
      </c>
      <c r="C560" s="1552" t="s">
        <v>180</v>
      </c>
      <c r="E560" s="1553"/>
    </row>
    <row r="561" spans="1:5" ht="18">
      <c r="A561" s="1547" t="s">
        <v>1493</v>
      </c>
      <c r="B561" s="1570" t="s">
        <v>1853</v>
      </c>
      <c r="C561" s="1552" t="s">
        <v>180</v>
      </c>
      <c r="E561" s="1553"/>
    </row>
    <row r="562" spans="1:5" ht="18">
      <c r="A562" s="1547" t="s">
        <v>1494</v>
      </c>
      <c r="B562" s="1570" t="s">
        <v>1854</v>
      </c>
      <c r="C562" s="1552" t="s">
        <v>180</v>
      </c>
      <c r="E562" s="1553"/>
    </row>
    <row r="563" spans="1:5" ht="18">
      <c r="A563" s="1547" t="s">
        <v>1495</v>
      </c>
      <c r="B563" s="1570" t="s">
        <v>1855</v>
      </c>
      <c r="C563" s="1552" t="s">
        <v>180</v>
      </c>
      <c r="E563" s="1553"/>
    </row>
    <row r="564" spans="1:5" ht="18">
      <c r="A564" s="1547" t="s">
        <v>1496</v>
      </c>
      <c r="B564" s="1570" t="s">
        <v>1856</v>
      </c>
      <c r="C564" s="1552" t="s">
        <v>180</v>
      </c>
      <c r="E564" s="1553"/>
    </row>
    <row r="565" spans="1:5" ht="17.5">
      <c r="A565" s="1547" t="s">
        <v>1497</v>
      </c>
      <c r="B565" s="1571" t="s">
        <v>1857</v>
      </c>
      <c r="C565" s="1552" t="s">
        <v>180</v>
      </c>
      <c r="E565" s="1553"/>
    </row>
    <row r="566" spans="1:5" ht="18">
      <c r="A566" s="1547" t="s">
        <v>1498</v>
      </c>
      <c r="B566" s="1570" t="s">
        <v>1858</v>
      </c>
      <c r="C566" s="1552" t="s">
        <v>180</v>
      </c>
      <c r="E566" s="1553"/>
    </row>
    <row r="567" spans="1:5" ht="18">
      <c r="A567" s="1547" t="s">
        <v>1499</v>
      </c>
      <c r="B567" s="1570" t="s">
        <v>1859</v>
      </c>
      <c r="C567" s="1552" t="s">
        <v>180</v>
      </c>
      <c r="E567" s="1553"/>
    </row>
    <row r="568" spans="1:5" ht="18.5" thickBot="1">
      <c r="A568" s="1547" t="s">
        <v>1500</v>
      </c>
      <c r="B568" s="1573" t="s">
        <v>1860</v>
      </c>
      <c r="C568" s="1552" t="s">
        <v>180</v>
      </c>
      <c r="E568" s="1553"/>
    </row>
    <row r="569" spans="1:5" ht="18">
      <c r="A569" s="1547" t="s">
        <v>1501</v>
      </c>
      <c r="B569" s="1576" t="s">
        <v>1861</v>
      </c>
      <c r="C569" s="1552" t="s">
        <v>180</v>
      </c>
      <c r="E569" s="1553"/>
    </row>
    <row r="570" spans="1:5" ht="18">
      <c r="A570" s="1547" t="s">
        <v>1502</v>
      </c>
      <c r="B570" s="1570" t="s">
        <v>1862</v>
      </c>
      <c r="C570" s="1552" t="s">
        <v>180</v>
      </c>
      <c r="E570" s="1553"/>
    </row>
    <row r="571" spans="1:5" ht="18">
      <c r="A571" s="1547" t="s">
        <v>1503</v>
      </c>
      <c r="B571" s="1570" t="s">
        <v>1863</v>
      </c>
      <c r="C571" s="1552" t="s">
        <v>180</v>
      </c>
      <c r="E571" s="1553"/>
    </row>
    <row r="572" spans="1:5" ht="18">
      <c r="A572" s="1547" t="s">
        <v>1504</v>
      </c>
      <c r="B572" s="1570" t="s">
        <v>1864</v>
      </c>
      <c r="C572" s="1552" t="s">
        <v>180</v>
      </c>
      <c r="E572" s="1553"/>
    </row>
    <row r="573" spans="1:5" ht="18">
      <c r="A573" s="1547" t="s">
        <v>1505</v>
      </c>
      <c r="B573" s="1570" t="s">
        <v>1865</v>
      </c>
      <c r="C573" s="1552" t="s">
        <v>180</v>
      </c>
      <c r="E573" s="1553"/>
    </row>
    <row r="574" spans="1:5" ht="18">
      <c r="A574" s="1547" t="s">
        <v>1506</v>
      </c>
      <c r="B574" s="1570" t="s">
        <v>1866</v>
      </c>
      <c r="C574" s="1552" t="s">
        <v>180</v>
      </c>
      <c r="E574" s="1553"/>
    </row>
    <row r="575" spans="1:5" ht="18">
      <c r="A575" s="1547" t="s">
        <v>1507</v>
      </c>
      <c r="B575" s="1570" t="s">
        <v>1867</v>
      </c>
      <c r="C575" s="1552" t="s">
        <v>180</v>
      </c>
      <c r="E575" s="1553"/>
    </row>
    <row r="576" spans="1:5" ht="18">
      <c r="A576" s="1547" t="s">
        <v>1508</v>
      </c>
      <c r="B576" s="1570" t="s">
        <v>1868</v>
      </c>
      <c r="C576" s="1552" t="s">
        <v>180</v>
      </c>
      <c r="E576" s="1553"/>
    </row>
    <row r="577" spans="1:5" ht="17.5">
      <c r="A577" s="1547" t="s">
        <v>1509</v>
      </c>
      <c r="B577" s="1571" t="s">
        <v>1869</v>
      </c>
      <c r="C577" s="1552" t="s">
        <v>180</v>
      </c>
      <c r="E577" s="1553"/>
    </row>
    <row r="578" spans="1:5" ht="18">
      <c r="A578" s="1547" t="s">
        <v>1510</v>
      </c>
      <c r="B578" s="1570" t="s">
        <v>1870</v>
      </c>
      <c r="C578" s="1552" t="s">
        <v>180</v>
      </c>
      <c r="E578" s="1553"/>
    </row>
    <row r="579" spans="1:5" ht="18">
      <c r="A579" s="1547" t="s">
        <v>1511</v>
      </c>
      <c r="B579" s="1570" t="s">
        <v>1871</v>
      </c>
      <c r="C579" s="1552" t="s">
        <v>180</v>
      </c>
      <c r="E579" s="1553"/>
    </row>
    <row r="580" spans="1:5" ht="18">
      <c r="A580" s="1547" t="s">
        <v>1512</v>
      </c>
      <c r="B580" s="1570" t="s">
        <v>1872</v>
      </c>
      <c r="C580" s="1552" t="s">
        <v>180</v>
      </c>
      <c r="E580" s="1553"/>
    </row>
    <row r="581" spans="1:5" ht="18">
      <c r="A581" s="1547" t="s">
        <v>1513</v>
      </c>
      <c r="B581" s="1570" t="s">
        <v>1873</v>
      </c>
      <c r="C581" s="1552" t="s">
        <v>180</v>
      </c>
      <c r="E581" s="1553"/>
    </row>
    <row r="582" spans="1:5" ht="18">
      <c r="A582" s="1547" t="s">
        <v>1514</v>
      </c>
      <c r="B582" s="1570" t="s">
        <v>1874</v>
      </c>
      <c r="C582" s="1552" t="s">
        <v>180</v>
      </c>
      <c r="E582" s="1553"/>
    </row>
    <row r="583" spans="1:5" ht="18">
      <c r="A583" s="1547" t="s">
        <v>1515</v>
      </c>
      <c r="B583" s="1570" t="s">
        <v>1875</v>
      </c>
      <c r="C583" s="1552" t="s">
        <v>180</v>
      </c>
      <c r="E583" s="1553"/>
    </row>
    <row r="584" spans="1:5" ht="18">
      <c r="A584" s="1547" t="s">
        <v>1516</v>
      </c>
      <c r="B584" s="1570" t="s">
        <v>1876</v>
      </c>
      <c r="C584" s="1552" t="s">
        <v>180</v>
      </c>
      <c r="E584" s="1553"/>
    </row>
    <row r="585" spans="1:5" ht="18">
      <c r="A585" s="1547" t="s">
        <v>1517</v>
      </c>
      <c r="B585" s="1570" t="s">
        <v>1877</v>
      </c>
      <c r="C585" s="1552" t="s">
        <v>180</v>
      </c>
      <c r="E585" s="1553"/>
    </row>
    <row r="586" spans="1:5" ht="18.5" thickBot="1">
      <c r="A586" s="1547" t="s">
        <v>1518</v>
      </c>
      <c r="B586" s="1577" t="s">
        <v>1878</v>
      </c>
      <c r="C586" s="1552" t="s">
        <v>180</v>
      </c>
      <c r="E586" s="1553"/>
    </row>
    <row r="587" spans="1:5" ht="18">
      <c r="A587" s="1547" t="s">
        <v>1519</v>
      </c>
      <c r="B587" s="1569" t="s">
        <v>1879</v>
      </c>
      <c r="C587" s="1552" t="s">
        <v>180</v>
      </c>
      <c r="E587" s="1553"/>
    </row>
    <row r="588" spans="1:5" ht="18">
      <c r="A588" s="1547" t="s">
        <v>1520</v>
      </c>
      <c r="B588" s="1570" t="s">
        <v>1880</v>
      </c>
      <c r="C588" s="1552" t="s">
        <v>180</v>
      </c>
      <c r="E588" s="1553"/>
    </row>
    <row r="589" spans="1:5" ht="18">
      <c r="A589" s="1547" t="s">
        <v>1521</v>
      </c>
      <c r="B589" s="1570" t="s">
        <v>1881</v>
      </c>
      <c r="C589" s="1552" t="s">
        <v>180</v>
      </c>
      <c r="E589" s="1553"/>
    </row>
    <row r="590" spans="1:5" ht="18">
      <c r="A590" s="1547" t="s">
        <v>1522</v>
      </c>
      <c r="B590" s="1570" t="s">
        <v>1882</v>
      </c>
      <c r="C590" s="1552" t="s">
        <v>180</v>
      </c>
      <c r="E590" s="1553"/>
    </row>
    <row r="591" spans="1:5" ht="17.5">
      <c r="A591" s="1547" t="s">
        <v>1523</v>
      </c>
      <c r="B591" s="1571" t="s">
        <v>1883</v>
      </c>
      <c r="C591" s="1552" t="s">
        <v>180</v>
      </c>
      <c r="E591" s="1553"/>
    </row>
    <row r="592" spans="1:5" ht="18">
      <c r="A592" s="1547" t="s">
        <v>1524</v>
      </c>
      <c r="B592" s="1570" t="s">
        <v>1884</v>
      </c>
      <c r="C592" s="1552" t="s">
        <v>180</v>
      </c>
      <c r="E592" s="1553"/>
    </row>
    <row r="593" spans="1:5" ht="18.5" thickBot="1">
      <c r="A593" s="1547" t="s">
        <v>1525</v>
      </c>
      <c r="B593" s="1573" t="s">
        <v>1885</v>
      </c>
      <c r="C593" s="1552" t="s">
        <v>180</v>
      </c>
      <c r="E593" s="1553"/>
    </row>
    <row r="594" spans="1:5" ht="18">
      <c r="A594" s="1547" t="s">
        <v>1526</v>
      </c>
      <c r="B594" s="1569" t="s">
        <v>1886</v>
      </c>
      <c r="C594" s="1552" t="s">
        <v>180</v>
      </c>
      <c r="E594" s="1553"/>
    </row>
    <row r="595" spans="1:5" ht="18">
      <c r="A595" s="1547" t="s">
        <v>1527</v>
      </c>
      <c r="B595" s="1570" t="s">
        <v>1745</v>
      </c>
      <c r="C595" s="1552" t="s">
        <v>180</v>
      </c>
      <c r="E595" s="1553"/>
    </row>
    <row r="596" spans="1:5" ht="18">
      <c r="A596" s="1547" t="s">
        <v>1528</v>
      </c>
      <c r="B596" s="1570" t="s">
        <v>1887</v>
      </c>
      <c r="C596" s="1552" t="s">
        <v>180</v>
      </c>
      <c r="E596" s="1553"/>
    </row>
    <row r="597" spans="1:5" ht="18">
      <c r="A597" s="1547" t="s">
        <v>1529</v>
      </c>
      <c r="B597" s="1570" t="s">
        <v>1888</v>
      </c>
      <c r="C597" s="1552" t="s">
        <v>180</v>
      </c>
      <c r="E597" s="1553"/>
    </row>
    <row r="598" spans="1:5" ht="18">
      <c r="A598" s="1547" t="s">
        <v>1530</v>
      </c>
      <c r="B598" s="1570" t="s">
        <v>1889</v>
      </c>
      <c r="C598" s="1552" t="s">
        <v>180</v>
      </c>
      <c r="E598" s="1553"/>
    </row>
    <row r="599" spans="1:5" ht="17.5">
      <c r="A599" s="1547" t="s">
        <v>1531</v>
      </c>
      <c r="B599" s="1571" t="s">
        <v>1890</v>
      </c>
      <c r="C599" s="1552" t="s">
        <v>180</v>
      </c>
      <c r="E599" s="1553"/>
    </row>
    <row r="600" spans="1:5" ht="18">
      <c r="A600" s="1547" t="s">
        <v>1532</v>
      </c>
      <c r="B600" s="1570" t="s">
        <v>1891</v>
      </c>
      <c r="C600" s="1552" t="s">
        <v>180</v>
      </c>
      <c r="E600" s="1553"/>
    </row>
    <row r="601" spans="1:5" ht="18.5" thickBot="1">
      <c r="A601" s="1547" t="s">
        <v>1533</v>
      </c>
      <c r="B601" s="1573" t="s">
        <v>1892</v>
      </c>
      <c r="C601" s="1552" t="s">
        <v>180</v>
      </c>
      <c r="E601" s="1553"/>
    </row>
    <row r="602" spans="1:5" ht="18">
      <c r="A602" s="1547" t="s">
        <v>1534</v>
      </c>
      <c r="B602" s="1569" t="s">
        <v>1893</v>
      </c>
      <c r="C602" s="1552" t="s">
        <v>180</v>
      </c>
      <c r="E602" s="1553"/>
    </row>
    <row r="603" spans="1:5" ht="18">
      <c r="A603" s="1547" t="s">
        <v>1535</v>
      </c>
      <c r="B603" s="1570" t="s">
        <v>1894</v>
      </c>
      <c r="C603" s="1552" t="s">
        <v>180</v>
      </c>
      <c r="E603" s="1553"/>
    </row>
    <row r="604" spans="1:5" ht="18">
      <c r="A604" s="1547" t="s">
        <v>1536</v>
      </c>
      <c r="B604" s="1570" t="s">
        <v>1895</v>
      </c>
      <c r="C604" s="1552" t="s">
        <v>180</v>
      </c>
      <c r="E604" s="1553"/>
    </row>
    <row r="605" spans="1:5" ht="18">
      <c r="A605" s="1547" t="s">
        <v>1537</v>
      </c>
      <c r="B605" s="1570" t="s">
        <v>1896</v>
      </c>
      <c r="C605" s="1552" t="s">
        <v>180</v>
      </c>
      <c r="E605" s="1553"/>
    </row>
    <row r="606" spans="1:5" ht="17.5">
      <c r="A606" s="1547" t="s">
        <v>1538</v>
      </c>
      <c r="B606" s="1571" t="s">
        <v>1897</v>
      </c>
      <c r="C606" s="1552" t="s">
        <v>180</v>
      </c>
      <c r="E606" s="1553"/>
    </row>
    <row r="607" spans="1:5" ht="18">
      <c r="A607" s="1547" t="s">
        <v>1539</v>
      </c>
      <c r="B607" s="1570" t="s">
        <v>1898</v>
      </c>
      <c r="C607" s="1552" t="s">
        <v>180</v>
      </c>
      <c r="E607" s="1553"/>
    </row>
    <row r="608" spans="1:5" ht="18.5" thickBot="1">
      <c r="A608" s="1547" t="s">
        <v>1540</v>
      </c>
      <c r="B608" s="1573" t="s">
        <v>1899</v>
      </c>
      <c r="C608" s="1552" t="s">
        <v>180</v>
      </c>
      <c r="E608" s="1553"/>
    </row>
    <row r="609" spans="1:5" ht="18">
      <c r="A609" s="1547" t="s">
        <v>1541</v>
      </c>
      <c r="B609" s="1569" t="s">
        <v>1900</v>
      </c>
      <c r="C609" s="1552" t="s">
        <v>180</v>
      </c>
      <c r="E609" s="1553"/>
    </row>
    <row r="610" spans="1:5" ht="18">
      <c r="A610" s="1547" t="s">
        <v>1542</v>
      </c>
      <c r="B610" s="1570" t="s">
        <v>1901</v>
      </c>
      <c r="C610" s="1552" t="s">
        <v>180</v>
      </c>
      <c r="E610" s="1553"/>
    </row>
    <row r="611" spans="1:5" ht="17.5">
      <c r="A611" s="1547" t="s">
        <v>1543</v>
      </c>
      <c r="B611" s="1571" t="s">
        <v>1902</v>
      </c>
      <c r="C611" s="1552" t="s">
        <v>180</v>
      </c>
      <c r="E611" s="1553"/>
    </row>
    <row r="612" spans="1:5" ht="18.5" thickBot="1">
      <c r="A612" s="1547" t="s">
        <v>1544</v>
      </c>
      <c r="B612" s="1573" t="s">
        <v>1903</v>
      </c>
      <c r="C612" s="1552" t="s">
        <v>180</v>
      </c>
      <c r="E612" s="1553"/>
    </row>
    <row r="613" spans="1:5" ht="18">
      <c r="A613" s="1547" t="s">
        <v>1545</v>
      </c>
      <c r="B613" s="1569" t="s">
        <v>1904</v>
      </c>
      <c r="C613" s="1552" t="s">
        <v>180</v>
      </c>
      <c r="E613" s="1553"/>
    </row>
    <row r="614" spans="1:5" ht="18">
      <c r="A614" s="1547" t="s">
        <v>1546</v>
      </c>
      <c r="B614" s="1570" t="s">
        <v>1905</v>
      </c>
      <c r="C614" s="1552" t="s">
        <v>180</v>
      </c>
      <c r="E614" s="1553"/>
    </row>
    <row r="615" spans="1:5" ht="18">
      <c r="A615" s="1547" t="s">
        <v>1547</v>
      </c>
      <c r="B615" s="1570" t="s">
        <v>1906</v>
      </c>
      <c r="C615" s="1552" t="s">
        <v>180</v>
      </c>
      <c r="E615" s="1553"/>
    </row>
    <row r="616" spans="1:5" ht="18">
      <c r="A616" s="1547" t="s">
        <v>1548</v>
      </c>
      <c r="B616" s="1570" t="s">
        <v>1907</v>
      </c>
      <c r="C616" s="1552" t="s">
        <v>180</v>
      </c>
      <c r="E616" s="1553"/>
    </row>
    <row r="617" spans="1:5" ht="18">
      <c r="A617" s="1547" t="s">
        <v>1549</v>
      </c>
      <c r="B617" s="1570" t="s">
        <v>1908</v>
      </c>
      <c r="C617" s="1552" t="s">
        <v>180</v>
      </c>
      <c r="E617" s="1553"/>
    </row>
    <row r="618" spans="1:5" ht="18">
      <c r="A618" s="1547" t="s">
        <v>1550</v>
      </c>
      <c r="B618" s="1570" t="s">
        <v>1909</v>
      </c>
      <c r="C618" s="1552" t="s">
        <v>180</v>
      </c>
      <c r="E618" s="1553"/>
    </row>
    <row r="619" spans="1:5" ht="18">
      <c r="A619" s="1547" t="s">
        <v>1551</v>
      </c>
      <c r="B619" s="1570" t="s">
        <v>1910</v>
      </c>
      <c r="C619" s="1552" t="s">
        <v>180</v>
      </c>
      <c r="E619" s="1553"/>
    </row>
    <row r="620" spans="1:5" ht="18">
      <c r="A620" s="1547" t="s">
        <v>1552</v>
      </c>
      <c r="B620" s="1570" t="s">
        <v>1911</v>
      </c>
      <c r="C620" s="1552" t="s">
        <v>180</v>
      </c>
      <c r="E620" s="1553"/>
    </row>
    <row r="621" spans="1:5" ht="17.5">
      <c r="A621" s="1547" t="s">
        <v>1553</v>
      </c>
      <c r="B621" s="1571" t="s">
        <v>1912</v>
      </c>
      <c r="C621" s="1552" t="s">
        <v>180</v>
      </c>
      <c r="E621" s="1553"/>
    </row>
    <row r="622" spans="1:5" ht="18.5" thickBot="1">
      <c r="A622" s="1547" t="s">
        <v>1554</v>
      </c>
      <c r="B622" s="1573" t="s">
        <v>1913</v>
      </c>
      <c r="C622" s="1552" t="s">
        <v>180</v>
      </c>
      <c r="E622" s="1553"/>
    </row>
    <row r="623" spans="1:5" ht="18">
      <c r="A623" s="1547" t="s">
        <v>1555</v>
      </c>
      <c r="B623" s="1569" t="s">
        <v>316</v>
      </c>
      <c r="C623" s="1552" t="s">
        <v>180</v>
      </c>
      <c r="E623" s="1553"/>
    </row>
    <row r="624" spans="1:5" ht="18">
      <c r="A624" s="1547" t="s">
        <v>1556</v>
      </c>
      <c r="B624" s="1570" t="s">
        <v>317</v>
      </c>
      <c r="C624" s="1552" t="s">
        <v>180</v>
      </c>
      <c r="E624" s="1553"/>
    </row>
    <row r="625" spans="1:5" ht="18">
      <c r="A625" s="1547" t="s">
        <v>1557</v>
      </c>
      <c r="B625" s="1570" t="s">
        <v>318</v>
      </c>
      <c r="C625" s="1552" t="s">
        <v>180</v>
      </c>
      <c r="E625" s="1553"/>
    </row>
    <row r="626" spans="1:5" ht="18">
      <c r="A626" s="1547" t="s">
        <v>1558</v>
      </c>
      <c r="B626" s="1570" t="s">
        <v>319</v>
      </c>
      <c r="C626" s="1552" t="s">
        <v>180</v>
      </c>
      <c r="E626" s="1553"/>
    </row>
    <row r="627" spans="1:5" ht="18">
      <c r="A627" s="1547" t="s">
        <v>1559</v>
      </c>
      <c r="B627" s="1570" t="s">
        <v>320</v>
      </c>
      <c r="C627" s="1552" t="s">
        <v>180</v>
      </c>
      <c r="E627" s="1553"/>
    </row>
    <row r="628" spans="1:5" ht="18">
      <c r="A628" s="1547" t="s">
        <v>1560</v>
      </c>
      <c r="B628" s="1570" t="s">
        <v>321</v>
      </c>
      <c r="C628" s="1552" t="s">
        <v>180</v>
      </c>
      <c r="E628" s="1553"/>
    </row>
    <row r="629" spans="1:5" ht="18">
      <c r="A629" s="1547" t="s">
        <v>1561</v>
      </c>
      <c r="B629" s="1570" t="s">
        <v>322</v>
      </c>
      <c r="C629" s="1552" t="s">
        <v>180</v>
      </c>
      <c r="E629" s="1553"/>
    </row>
    <row r="630" spans="1:5" ht="18">
      <c r="A630" s="1547" t="s">
        <v>1562</v>
      </c>
      <c r="B630" s="1570" t="s">
        <v>323</v>
      </c>
      <c r="C630" s="1552" t="s">
        <v>180</v>
      </c>
      <c r="E630" s="1553"/>
    </row>
    <row r="631" spans="1:5" ht="18">
      <c r="A631" s="1547" t="s">
        <v>1563</v>
      </c>
      <c r="B631" s="1570" t="s">
        <v>749</v>
      </c>
      <c r="C631" s="1552" t="s">
        <v>180</v>
      </c>
      <c r="E631" s="1553"/>
    </row>
    <row r="632" spans="1:5" ht="18">
      <c r="A632" s="1547" t="s">
        <v>1564</v>
      </c>
      <c r="B632" s="1570" t="s">
        <v>750</v>
      </c>
      <c r="C632" s="1552" t="s">
        <v>180</v>
      </c>
      <c r="E632" s="1553"/>
    </row>
    <row r="633" spans="1:5" ht="18">
      <c r="A633" s="1547" t="s">
        <v>1565</v>
      </c>
      <c r="B633" s="1570" t="s">
        <v>751</v>
      </c>
      <c r="C633" s="1552" t="s">
        <v>180</v>
      </c>
      <c r="E633" s="1553"/>
    </row>
    <row r="634" spans="1:5" ht="18">
      <c r="A634" s="1547" t="s">
        <v>1566</v>
      </c>
      <c r="B634" s="1570" t="s">
        <v>752</v>
      </c>
      <c r="C634" s="1552" t="s">
        <v>180</v>
      </c>
      <c r="E634" s="1553"/>
    </row>
    <row r="635" spans="1:5" ht="18">
      <c r="A635" s="1547" t="s">
        <v>1567</v>
      </c>
      <c r="B635" s="1570" t="s">
        <v>753</v>
      </c>
      <c r="C635" s="1552" t="s">
        <v>180</v>
      </c>
      <c r="E635" s="1553"/>
    </row>
    <row r="636" spans="1:5" ht="18">
      <c r="A636" s="1547" t="s">
        <v>1568</v>
      </c>
      <c r="B636" s="1570" t="s">
        <v>754</v>
      </c>
      <c r="C636" s="1552" t="s">
        <v>180</v>
      </c>
      <c r="E636" s="1553"/>
    </row>
    <row r="637" spans="1:5" ht="18">
      <c r="A637" s="1547" t="s">
        <v>1569</v>
      </c>
      <c r="B637" s="1570" t="s">
        <v>755</v>
      </c>
      <c r="C637" s="1552" t="s">
        <v>180</v>
      </c>
      <c r="E637" s="1553"/>
    </row>
    <row r="638" spans="1:5" ht="18">
      <c r="A638" s="1547" t="s">
        <v>1570</v>
      </c>
      <c r="B638" s="1570" t="s">
        <v>756</v>
      </c>
      <c r="C638" s="1552" t="s">
        <v>180</v>
      </c>
      <c r="E638" s="1553"/>
    </row>
    <row r="639" spans="1:5" ht="18">
      <c r="A639" s="1547" t="s">
        <v>1571</v>
      </c>
      <c r="B639" s="1570" t="s">
        <v>757</v>
      </c>
      <c r="C639" s="1552" t="s">
        <v>180</v>
      </c>
      <c r="E639" s="1553"/>
    </row>
    <row r="640" spans="1:5" ht="18">
      <c r="A640" s="1547" t="s">
        <v>1572</v>
      </c>
      <c r="B640" s="1570" t="s">
        <v>758</v>
      </c>
      <c r="C640" s="1552" t="s">
        <v>180</v>
      </c>
      <c r="E640" s="1553"/>
    </row>
    <row r="641" spans="1:5" ht="18">
      <c r="A641" s="1547" t="s">
        <v>1573</v>
      </c>
      <c r="B641" s="1570" t="s">
        <v>759</v>
      </c>
      <c r="C641" s="1552" t="s">
        <v>180</v>
      </c>
      <c r="E641" s="1553"/>
    </row>
    <row r="642" spans="1:5" ht="18">
      <c r="A642" s="1547" t="s">
        <v>1574</v>
      </c>
      <c r="B642" s="1570" t="s">
        <v>760</v>
      </c>
      <c r="C642" s="1552" t="s">
        <v>180</v>
      </c>
      <c r="E642" s="1553"/>
    </row>
    <row r="643" spans="1:5" ht="18">
      <c r="A643" s="1547" t="s">
        <v>1575</v>
      </c>
      <c r="B643" s="1570" t="s">
        <v>761</v>
      </c>
      <c r="C643" s="1552" t="s">
        <v>180</v>
      </c>
      <c r="E643" s="1553"/>
    </row>
    <row r="644" spans="1:5" ht="18">
      <c r="A644" s="1547" t="s">
        <v>1576</v>
      </c>
      <c r="B644" s="1570" t="s">
        <v>762</v>
      </c>
      <c r="C644" s="1552" t="s">
        <v>180</v>
      </c>
      <c r="E644" s="1553"/>
    </row>
    <row r="645" spans="1:5" ht="18">
      <c r="A645" s="1547" t="s">
        <v>1577</v>
      </c>
      <c r="B645" s="1570" t="s">
        <v>763</v>
      </c>
      <c r="C645" s="1552" t="s">
        <v>180</v>
      </c>
      <c r="E645" s="1553"/>
    </row>
    <row r="646" spans="1:5" ht="18">
      <c r="A646" s="1547" t="s">
        <v>1578</v>
      </c>
      <c r="B646" s="1570" t="s">
        <v>764</v>
      </c>
      <c r="C646" s="1552" t="s">
        <v>180</v>
      </c>
      <c r="E646" s="1553"/>
    </row>
    <row r="647" spans="1:5" ht="18" thickBot="1">
      <c r="A647" s="1547" t="s">
        <v>1579</v>
      </c>
      <c r="B647" s="1578" t="s">
        <v>765</v>
      </c>
      <c r="C647" s="1552" t="s">
        <v>180</v>
      </c>
      <c r="E647" s="1553"/>
    </row>
    <row r="648" spans="1:5" ht="18">
      <c r="A648" s="1547" t="s">
        <v>1580</v>
      </c>
      <c r="B648" s="1569" t="s">
        <v>1914</v>
      </c>
      <c r="C648" s="1552" t="s">
        <v>180</v>
      </c>
      <c r="E648" s="1553"/>
    </row>
    <row r="649" spans="1:5" ht="18">
      <c r="A649" s="1547" t="s">
        <v>1581</v>
      </c>
      <c r="B649" s="1570" t="s">
        <v>1915</v>
      </c>
      <c r="C649" s="1552" t="s">
        <v>180</v>
      </c>
      <c r="E649" s="1553"/>
    </row>
    <row r="650" spans="1:5" ht="18">
      <c r="A650" s="1547" t="s">
        <v>1582</v>
      </c>
      <c r="B650" s="1570" t="s">
        <v>1916</v>
      </c>
      <c r="C650" s="1552" t="s">
        <v>180</v>
      </c>
      <c r="E650" s="1553"/>
    </row>
    <row r="651" spans="1:5" ht="18">
      <c r="A651" s="1547" t="s">
        <v>1583</v>
      </c>
      <c r="B651" s="1570" t="s">
        <v>1917</v>
      </c>
      <c r="C651" s="1552" t="s">
        <v>180</v>
      </c>
      <c r="E651" s="1553"/>
    </row>
    <row r="652" spans="1:5" ht="18">
      <c r="A652" s="1547" t="s">
        <v>1584</v>
      </c>
      <c r="B652" s="1570" t="s">
        <v>1918</v>
      </c>
      <c r="C652" s="1552" t="s">
        <v>180</v>
      </c>
      <c r="E652" s="1553"/>
    </row>
    <row r="653" spans="1:5" ht="18">
      <c r="A653" s="1547" t="s">
        <v>1585</v>
      </c>
      <c r="B653" s="1570" t="s">
        <v>1919</v>
      </c>
      <c r="C653" s="1552" t="s">
        <v>180</v>
      </c>
      <c r="E653" s="1553"/>
    </row>
    <row r="654" spans="1:5" ht="18">
      <c r="A654" s="1547" t="s">
        <v>1586</v>
      </c>
      <c r="B654" s="1570" t="s">
        <v>1920</v>
      </c>
      <c r="C654" s="1552" t="s">
        <v>180</v>
      </c>
      <c r="E654" s="1553"/>
    </row>
    <row r="655" spans="1:5" ht="18">
      <c r="A655" s="1547" t="s">
        <v>1587</v>
      </c>
      <c r="B655" s="1570" t="s">
        <v>1921</v>
      </c>
      <c r="C655" s="1552" t="s">
        <v>180</v>
      </c>
      <c r="E655" s="1553"/>
    </row>
    <row r="656" spans="1:5" ht="18">
      <c r="A656" s="1547" t="s">
        <v>1588</v>
      </c>
      <c r="B656" s="1570" t="s">
        <v>1922</v>
      </c>
      <c r="C656" s="1552" t="s">
        <v>180</v>
      </c>
      <c r="E656" s="1553"/>
    </row>
    <row r="657" spans="1:5" ht="18">
      <c r="A657" s="1547" t="s">
        <v>1589</v>
      </c>
      <c r="B657" s="1570" t="s">
        <v>1923</v>
      </c>
      <c r="C657" s="1552" t="s">
        <v>180</v>
      </c>
      <c r="E657" s="1553"/>
    </row>
    <row r="658" spans="1:5" ht="18">
      <c r="A658" s="1547" t="s">
        <v>1590</v>
      </c>
      <c r="B658" s="1570" t="s">
        <v>1924</v>
      </c>
      <c r="C658" s="1552" t="s">
        <v>180</v>
      </c>
      <c r="E658" s="1553"/>
    </row>
    <row r="659" spans="1:5" ht="18">
      <c r="A659" s="1547" t="s">
        <v>1591</v>
      </c>
      <c r="B659" s="1570" t="s">
        <v>1925</v>
      </c>
      <c r="C659" s="1552" t="s">
        <v>180</v>
      </c>
      <c r="E659" s="1553"/>
    </row>
    <row r="660" spans="1:5" ht="18">
      <c r="A660" s="1547" t="s">
        <v>1592</v>
      </c>
      <c r="B660" s="1570" t="s">
        <v>1926</v>
      </c>
      <c r="C660" s="1552" t="s">
        <v>180</v>
      </c>
      <c r="E660" s="1553"/>
    </row>
    <row r="661" spans="1:5" ht="18">
      <c r="A661" s="1547" t="s">
        <v>1593</v>
      </c>
      <c r="B661" s="1570" t="s">
        <v>1927</v>
      </c>
      <c r="C661" s="1552" t="s">
        <v>180</v>
      </c>
      <c r="E661" s="1553"/>
    </row>
    <row r="662" spans="1:5" ht="18">
      <c r="A662" s="1547" t="s">
        <v>1594</v>
      </c>
      <c r="B662" s="1570" t="s">
        <v>1928</v>
      </c>
      <c r="C662" s="1552" t="s">
        <v>180</v>
      </c>
      <c r="E662" s="1553"/>
    </row>
    <row r="663" spans="1:5" ht="18">
      <c r="A663" s="1547" t="s">
        <v>1595</v>
      </c>
      <c r="B663" s="1570" t="s">
        <v>1929</v>
      </c>
      <c r="C663" s="1552" t="s">
        <v>180</v>
      </c>
      <c r="E663" s="1553"/>
    </row>
    <row r="664" spans="1:5" ht="18">
      <c r="A664" s="1547" t="s">
        <v>1596</v>
      </c>
      <c r="B664" s="1570" t="s">
        <v>1930</v>
      </c>
      <c r="C664" s="1552" t="s">
        <v>180</v>
      </c>
      <c r="E664" s="1553"/>
    </row>
    <row r="665" spans="1:5" ht="18">
      <c r="A665" s="1547" t="s">
        <v>1597</v>
      </c>
      <c r="B665" s="1570" t="s">
        <v>1931</v>
      </c>
      <c r="C665" s="1552" t="s">
        <v>180</v>
      </c>
      <c r="E665" s="1553"/>
    </row>
    <row r="666" spans="1:5" ht="18">
      <c r="A666" s="1547" t="s">
        <v>1598</v>
      </c>
      <c r="B666" s="1570" t="s">
        <v>1932</v>
      </c>
      <c r="C666" s="1552" t="s">
        <v>180</v>
      </c>
      <c r="E666" s="1553"/>
    </row>
    <row r="667" spans="1:5" ht="18">
      <c r="A667" s="1547" t="s">
        <v>1599</v>
      </c>
      <c r="B667" s="1570" t="s">
        <v>1933</v>
      </c>
      <c r="C667" s="1552" t="s">
        <v>180</v>
      </c>
      <c r="E667" s="1553"/>
    </row>
    <row r="668" spans="1:5" ht="18">
      <c r="A668" s="1547" t="s">
        <v>1600</v>
      </c>
      <c r="B668" s="1570" t="s">
        <v>1934</v>
      </c>
      <c r="C668" s="1552" t="s">
        <v>180</v>
      </c>
      <c r="E668" s="1553"/>
    </row>
    <row r="669" spans="1:5" ht="18.5" thickBot="1">
      <c r="A669" s="1547" t="s">
        <v>1601</v>
      </c>
      <c r="B669" s="1573" t="s">
        <v>1935</v>
      </c>
      <c r="C669" s="1552" t="s">
        <v>180</v>
      </c>
      <c r="E669" s="1553"/>
    </row>
    <row r="670" spans="1:5" ht="18">
      <c r="A670" s="1547" t="s">
        <v>1602</v>
      </c>
      <c r="B670" s="1569" t="s">
        <v>1936</v>
      </c>
      <c r="C670" s="1552" t="s">
        <v>180</v>
      </c>
      <c r="E670" s="1553"/>
    </row>
    <row r="671" spans="1:5" ht="18">
      <c r="A671" s="1547" t="s">
        <v>1603</v>
      </c>
      <c r="B671" s="1570" t="s">
        <v>1937</v>
      </c>
      <c r="C671" s="1552" t="s">
        <v>180</v>
      </c>
      <c r="E671" s="1553"/>
    </row>
    <row r="672" spans="1:5" ht="18">
      <c r="A672" s="1547" t="s">
        <v>1604</v>
      </c>
      <c r="B672" s="1570" t="s">
        <v>1938</v>
      </c>
      <c r="C672" s="1552" t="s">
        <v>180</v>
      </c>
      <c r="E672" s="1553"/>
    </row>
    <row r="673" spans="1:5" ht="18">
      <c r="A673" s="1547" t="s">
        <v>1605</v>
      </c>
      <c r="B673" s="1570" t="s">
        <v>1939</v>
      </c>
      <c r="C673" s="1552" t="s">
        <v>180</v>
      </c>
      <c r="E673" s="1553"/>
    </row>
    <row r="674" spans="1:5" ht="18">
      <c r="A674" s="1547" t="s">
        <v>1606</v>
      </c>
      <c r="B674" s="1570" t="s">
        <v>1940</v>
      </c>
      <c r="C674" s="1552" t="s">
        <v>180</v>
      </c>
      <c r="E674" s="1553"/>
    </row>
    <row r="675" spans="1:5" ht="18">
      <c r="A675" s="1547" t="s">
        <v>1607</v>
      </c>
      <c r="B675" s="1570" t="s">
        <v>1941</v>
      </c>
      <c r="C675" s="1552" t="s">
        <v>180</v>
      </c>
      <c r="E675" s="1553"/>
    </row>
    <row r="676" spans="1:5" ht="18">
      <c r="A676" s="1547" t="s">
        <v>1608</v>
      </c>
      <c r="B676" s="1570" t="s">
        <v>1942</v>
      </c>
      <c r="C676" s="1552" t="s">
        <v>180</v>
      </c>
      <c r="E676" s="1553"/>
    </row>
    <row r="677" spans="1:5" ht="18">
      <c r="A677" s="1547" t="s">
        <v>1609</v>
      </c>
      <c r="B677" s="1570" t="s">
        <v>1943</v>
      </c>
      <c r="C677" s="1552" t="s">
        <v>180</v>
      </c>
      <c r="E677" s="1553"/>
    </row>
    <row r="678" spans="1:5" ht="18">
      <c r="A678" s="1547" t="s">
        <v>1610</v>
      </c>
      <c r="B678" s="1570" t="s">
        <v>1944</v>
      </c>
      <c r="C678" s="1552" t="s">
        <v>180</v>
      </c>
      <c r="E678" s="1553"/>
    </row>
    <row r="679" spans="1:5" ht="17.5">
      <c r="A679" s="1547" t="s">
        <v>1611</v>
      </c>
      <c r="B679" s="1571" t="s">
        <v>1945</v>
      </c>
      <c r="C679" s="1552" t="s">
        <v>180</v>
      </c>
      <c r="E679" s="1553"/>
    </row>
    <row r="680" spans="1:5" ht="18.5" thickBot="1">
      <c r="A680" s="1547" t="s">
        <v>1612</v>
      </c>
      <c r="B680" s="1573" t="s">
        <v>1946</v>
      </c>
      <c r="C680" s="1552" t="s">
        <v>180</v>
      </c>
      <c r="E680" s="1553"/>
    </row>
    <row r="681" spans="1:5" ht="18">
      <c r="A681" s="1547" t="s">
        <v>1613</v>
      </c>
      <c r="B681" s="1569" t="s">
        <v>1947</v>
      </c>
      <c r="C681" s="1552" t="s">
        <v>180</v>
      </c>
      <c r="E681" s="1553"/>
    </row>
    <row r="682" spans="1:5" ht="18">
      <c r="A682" s="1547" t="s">
        <v>1614</v>
      </c>
      <c r="B682" s="1570" t="s">
        <v>1948</v>
      </c>
      <c r="C682" s="1552" t="s">
        <v>180</v>
      </c>
      <c r="E682" s="1553"/>
    </row>
    <row r="683" spans="1:5" ht="18">
      <c r="A683" s="1547" t="s">
        <v>1615</v>
      </c>
      <c r="B683" s="1570" t="s">
        <v>1949</v>
      </c>
      <c r="C683" s="1552" t="s">
        <v>180</v>
      </c>
      <c r="E683" s="1553"/>
    </row>
    <row r="684" spans="1:5" ht="18">
      <c r="A684" s="1547" t="s">
        <v>1616</v>
      </c>
      <c r="B684" s="1570" t="s">
        <v>1950</v>
      </c>
      <c r="C684" s="1552" t="s">
        <v>180</v>
      </c>
      <c r="E684" s="1553"/>
    </row>
    <row r="685" spans="1:5" ht="18" thickBot="1">
      <c r="A685" s="1547" t="s">
        <v>1617</v>
      </c>
      <c r="B685" s="1578" t="s">
        <v>1951</v>
      </c>
      <c r="C685" s="1552" t="s">
        <v>180</v>
      </c>
      <c r="E685" s="1553"/>
    </row>
    <row r="686" spans="1:5" ht="18">
      <c r="A686" s="1547" t="s">
        <v>1618</v>
      </c>
      <c r="B686" s="1569" t="s">
        <v>1952</v>
      </c>
      <c r="C686" s="1552" t="s">
        <v>180</v>
      </c>
      <c r="E686" s="1553"/>
    </row>
    <row r="687" spans="1:5" ht="18">
      <c r="A687" s="1547" t="s">
        <v>1619</v>
      </c>
      <c r="B687" s="1570" t="s">
        <v>1953</v>
      </c>
      <c r="C687" s="1552" t="s">
        <v>180</v>
      </c>
      <c r="E687" s="1553"/>
    </row>
    <row r="688" spans="1:5" ht="18">
      <c r="A688" s="1547" t="s">
        <v>1620</v>
      </c>
      <c r="B688" s="1570" t="s">
        <v>1954</v>
      </c>
      <c r="C688" s="1552" t="s">
        <v>180</v>
      </c>
      <c r="E688" s="1553"/>
    </row>
    <row r="689" spans="1:5" ht="18">
      <c r="A689" s="1547" t="s">
        <v>1621</v>
      </c>
      <c r="B689" s="1570" t="s">
        <v>1955</v>
      </c>
      <c r="C689" s="1552" t="s">
        <v>180</v>
      </c>
      <c r="E689" s="1553"/>
    </row>
    <row r="690" spans="1:5" ht="18">
      <c r="A690" s="1547" t="s">
        <v>1622</v>
      </c>
      <c r="B690" s="1570" t="s">
        <v>1956</v>
      </c>
      <c r="C690" s="1552" t="s">
        <v>180</v>
      </c>
      <c r="E690" s="1553"/>
    </row>
    <row r="691" spans="1:5" ht="18">
      <c r="A691" s="1547" t="s">
        <v>1623</v>
      </c>
      <c r="B691" s="1570" t="s">
        <v>1957</v>
      </c>
      <c r="C691" s="1552" t="s">
        <v>180</v>
      </c>
      <c r="E691" s="1553"/>
    </row>
    <row r="692" spans="1:5" ht="18">
      <c r="A692" s="1547" t="s">
        <v>1624</v>
      </c>
      <c r="B692" s="1570" t="s">
        <v>1958</v>
      </c>
      <c r="C692" s="1552" t="s">
        <v>180</v>
      </c>
      <c r="E692" s="1553"/>
    </row>
    <row r="693" spans="1:5" ht="18">
      <c r="A693" s="1547" t="s">
        <v>1625</v>
      </c>
      <c r="B693" s="1570" t="s">
        <v>1959</v>
      </c>
      <c r="C693" s="1552" t="s">
        <v>180</v>
      </c>
      <c r="E693" s="1553"/>
    </row>
    <row r="694" spans="1:5" ht="18">
      <c r="A694" s="1547" t="s">
        <v>1626</v>
      </c>
      <c r="B694" s="1570" t="s">
        <v>1960</v>
      </c>
      <c r="C694" s="1552" t="s">
        <v>180</v>
      </c>
      <c r="E694" s="1553"/>
    </row>
    <row r="695" spans="1:5" ht="18">
      <c r="A695" s="1547" t="s">
        <v>1627</v>
      </c>
      <c r="B695" s="1570" t="s">
        <v>1961</v>
      </c>
      <c r="C695" s="1552" t="s">
        <v>180</v>
      </c>
      <c r="E695" s="1553"/>
    </row>
    <row r="696" spans="1:5" ht="18" thickBot="1">
      <c r="A696" s="1547" t="s">
        <v>1628</v>
      </c>
      <c r="B696" s="1578" t="s">
        <v>1962</v>
      </c>
      <c r="C696" s="1552" t="s">
        <v>180</v>
      </c>
      <c r="E696" s="1553"/>
    </row>
    <row r="697" spans="1:5" ht="18">
      <c r="A697" s="1547" t="s">
        <v>1629</v>
      </c>
      <c r="B697" s="1569" t="s">
        <v>1963</v>
      </c>
      <c r="C697" s="1552" t="s">
        <v>180</v>
      </c>
      <c r="E697" s="1553"/>
    </row>
    <row r="698" spans="1:5" ht="18">
      <c r="A698" s="1547" t="s">
        <v>1630</v>
      </c>
      <c r="B698" s="1570" t="s">
        <v>1964</v>
      </c>
      <c r="C698" s="1552" t="s">
        <v>180</v>
      </c>
      <c r="E698" s="1553"/>
    </row>
    <row r="699" spans="1:5" ht="18">
      <c r="A699" s="1547" t="s">
        <v>1631</v>
      </c>
      <c r="B699" s="1570" t="s">
        <v>1965</v>
      </c>
      <c r="C699" s="1552" t="s">
        <v>180</v>
      </c>
      <c r="E699" s="1553"/>
    </row>
    <row r="700" spans="1:5" ht="18">
      <c r="A700" s="1547" t="s">
        <v>1632</v>
      </c>
      <c r="B700" s="1570" t="s">
        <v>1966</v>
      </c>
      <c r="C700" s="1552" t="s">
        <v>180</v>
      </c>
      <c r="E700" s="1553"/>
    </row>
    <row r="701" spans="1:5" ht="18">
      <c r="A701" s="1547" t="s">
        <v>1633</v>
      </c>
      <c r="B701" s="1570" t="s">
        <v>1967</v>
      </c>
      <c r="C701" s="1552" t="s">
        <v>180</v>
      </c>
      <c r="E701" s="1553"/>
    </row>
    <row r="702" spans="1:5" ht="18">
      <c r="A702" s="1547" t="s">
        <v>1634</v>
      </c>
      <c r="B702" s="1570" t="s">
        <v>1968</v>
      </c>
      <c r="C702" s="1552" t="s">
        <v>180</v>
      </c>
      <c r="E702" s="1553"/>
    </row>
    <row r="703" spans="1:5" ht="18">
      <c r="A703" s="1547" t="s">
        <v>1635</v>
      </c>
      <c r="B703" s="1570" t="s">
        <v>1969</v>
      </c>
      <c r="C703" s="1552" t="s">
        <v>180</v>
      </c>
      <c r="E703" s="1553"/>
    </row>
    <row r="704" spans="1:5" ht="18">
      <c r="A704" s="1547" t="s">
        <v>1636</v>
      </c>
      <c r="B704" s="1570" t="s">
        <v>1970</v>
      </c>
      <c r="C704" s="1552" t="s">
        <v>180</v>
      </c>
      <c r="E704" s="1553"/>
    </row>
    <row r="705" spans="1:5" ht="18">
      <c r="A705" s="1547" t="s">
        <v>1637</v>
      </c>
      <c r="B705" s="1570" t="s">
        <v>1971</v>
      </c>
      <c r="C705" s="1552" t="s">
        <v>180</v>
      </c>
      <c r="E705" s="1553"/>
    </row>
    <row r="706" spans="1:5" ht="18" thickBot="1">
      <c r="A706" s="1547" t="s">
        <v>1638</v>
      </c>
      <c r="B706" s="1578" t="s">
        <v>1972</v>
      </c>
      <c r="C706" s="1552" t="s">
        <v>180</v>
      </c>
      <c r="E706" s="1553"/>
    </row>
    <row r="707" spans="1:5" ht="18">
      <c r="A707" s="1547" t="s">
        <v>1639</v>
      </c>
      <c r="B707" s="1569" t="s">
        <v>1973</v>
      </c>
      <c r="C707" s="1552" t="s">
        <v>180</v>
      </c>
      <c r="E707" s="1553"/>
    </row>
    <row r="708" spans="1:5" ht="18">
      <c r="A708" s="1547" t="s">
        <v>1640</v>
      </c>
      <c r="B708" s="1570" t="s">
        <v>1974</v>
      </c>
      <c r="C708" s="1552" t="s">
        <v>180</v>
      </c>
      <c r="E708" s="1553"/>
    </row>
    <row r="709" spans="1:5" ht="18">
      <c r="A709" s="1547" t="s">
        <v>1641</v>
      </c>
      <c r="B709" s="1570" t="s">
        <v>1975</v>
      </c>
      <c r="C709" s="1552" t="s">
        <v>180</v>
      </c>
      <c r="E709" s="1553"/>
    </row>
    <row r="710" spans="1:5" ht="18">
      <c r="A710" s="1547" t="s">
        <v>1642</v>
      </c>
      <c r="B710" s="1570" t="s">
        <v>1976</v>
      </c>
      <c r="C710" s="1552" t="s">
        <v>180</v>
      </c>
      <c r="E710" s="1553"/>
    </row>
    <row r="711" spans="1:5" ht="18" thickBot="1">
      <c r="A711" s="1547" t="s">
        <v>1643</v>
      </c>
      <c r="B711" s="1578" t="s">
        <v>1977</v>
      </c>
      <c r="C711" s="1552" t="s">
        <v>180</v>
      </c>
      <c r="E711" s="1553"/>
    </row>
    <row r="712" spans="1:5" ht="17.5">
      <c r="A712" s="1579"/>
      <c r="B712" s="1580"/>
      <c r="C712" s="1552"/>
      <c r="E712" s="1553"/>
    </row>
    <row r="713" spans="1:5">
      <c r="A713" s="1581" t="s">
        <v>793</v>
      </c>
      <c r="B713" s="1582" t="s">
        <v>792</v>
      </c>
      <c r="C713" s="1583" t="s">
        <v>793</v>
      </c>
    </row>
    <row r="714" spans="1:5">
      <c r="A714" s="1584"/>
      <c r="B714" s="1585">
        <v>43861</v>
      </c>
      <c r="C714" s="1584" t="s">
        <v>1644</v>
      </c>
    </row>
    <row r="715" spans="1:5">
      <c r="A715" s="1584"/>
      <c r="B715" s="1585">
        <v>43890</v>
      </c>
      <c r="C715" s="1584" t="s">
        <v>1645</v>
      </c>
    </row>
    <row r="716" spans="1:5">
      <c r="A716" s="1584"/>
      <c r="B716" s="1585">
        <v>43921</v>
      </c>
      <c r="C716" s="1584" t="s">
        <v>1646</v>
      </c>
    </row>
    <row r="717" spans="1:5">
      <c r="A717" s="1584"/>
      <c r="B717" s="1585">
        <v>43951</v>
      </c>
      <c r="C717" s="1584" t="s">
        <v>1647</v>
      </c>
    </row>
    <row r="718" spans="1:5">
      <c r="A718" s="1584"/>
      <c r="B718" s="1585">
        <v>43982</v>
      </c>
      <c r="C718" s="1584" t="s">
        <v>1648</v>
      </c>
    </row>
    <row r="719" spans="1:5">
      <c r="A719" s="1584"/>
      <c r="B719" s="1585">
        <v>44012</v>
      </c>
      <c r="C719" s="1584" t="s">
        <v>1649</v>
      </c>
    </row>
    <row r="720" spans="1:5">
      <c r="A720" s="1584"/>
      <c r="B720" s="1585">
        <v>44043</v>
      </c>
      <c r="C720" s="1584" t="s">
        <v>1650</v>
      </c>
    </row>
    <row r="721" spans="1:3">
      <c r="A721" s="1584"/>
      <c r="B721" s="1585">
        <v>44074</v>
      </c>
      <c r="C721" s="1584" t="s">
        <v>1651</v>
      </c>
    </row>
    <row r="722" spans="1:3">
      <c r="A722" s="1584"/>
      <c r="B722" s="1585">
        <v>44104</v>
      </c>
      <c r="C722" s="1584" t="s">
        <v>1652</v>
      </c>
    </row>
    <row r="723" spans="1:3">
      <c r="A723" s="1584"/>
      <c r="B723" s="1585">
        <v>44135</v>
      </c>
      <c r="C723" s="1584" t="s">
        <v>1653</v>
      </c>
    </row>
    <row r="724" spans="1:3">
      <c r="A724" s="1584"/>
      <c r="B724" s="1585">
        <v>44165</v>
      </c>
      <c r="C724" s="1584" t="s">
        <v>1654</v>
      </c>
    </row>
    <row r="725" spans="1:3">
      <c r="A725" s="1584"/>
      <c r="B725" s="1585">
        <v>44196</v>
      </c>
      <c r="C725" s="1584" t="s">
        <v>1655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V748"/>
  <sheetViews>
    <sheetView topLeftCell="W1" zoomScale="75" zoomScaleNormal="75" workbookViewId="0">
      <selection activeCell="AG24" sqref="AG24"/>
    </sheetView>
  </sheetViews>
  <sheetFormatPr defaultColWidth="9.1796875" defaultRowHeight="13"/>
  <cols>
    <col min="1" max="1" width="10.26953125" style="61" hidden="1" customWidth="1"/>
    <col min="2" max="2" width="9.7265625" style="61" hidden="1" customWidth="1"/>
    <col min="3" max="3" width="18.1796875" style="61" hidden="1" customWidth="1"/>
    <col min="4" max="4" width="11.54296875" style="61" hidden="1" customWidth="1"/>
    <col min="5" max="5" width="13.81640625" style="61" hidden="1" customWidth="1"/>
    <col min="6" max="6" width="15.54296875" style="61" hidden="1" customWidth="1"/>
    <col min="7" max="7" width="12.1796875" style="61" hidden="1" customWidth="1"/>
    <col min="8" max="8" width="12.7265625" style="61" hidden="1" customWidth="1"/>
    <col min="9" max="9" width="7.1796875" style="62" hidden="1" customWidth="1"/>
    <col min="10" max="10" width="13.26953125" style="62" hidden="1" customWidth="1"/>
    <col min="11" max="11" width="90.453125" style="63" hidden="1" customWidth="1"/>
    <col min="12" max="12" width="16.81640625" style="64" hidden="1" customWidth="1"/>
    <col min="13" max="13" width="23.1796875" style="64" hidden="1" customWidth="1"/>
    <col min="14" max="18" width="15" style="64" hidden="1" customWidth="1"/>
    <col min="19" max="19" width="15" style="75" hidden="1" customWidth="1"/>
    <col min="20" max="20" width="2.26953125" style="65" hidden="1" customWidth="1"/>
    <col min="21" max="21" width="1" style="65" hidden="1" customWidth="1"/>
    <col min="22" max="22" width="9.1796875" style="65" hidden="1" customWidth="1"/>
    <col min="23" max="23" width="9.1796875" style="65" customWidth="1"/>
    <col min="24" max="16384" width="9.1796875" style="65"/>
  </cols>
  <sheetData>
    <row r="1" spans="1:21">
      <c r="A1" s="61" t="s">
        <v>706</v>
      </c>
      <c r="B1" s="61">
        <v>137</v>
      </c>
      <c r="I1" s="61"/>
    </row>
    <row r="2" spans="1:21">
      <c r="A2" s="61" t="s">
        <v>707</v>
      </c>
      <c r="B2" s="61" t="s">
        <v>2045</v>
      </c>
      <c r="I2" s="61"/>
    </row>
    <row r="3" spans="1:21">
      <c r="A3" s="61" t="s">
        <v>708</v>
      </c>
      <c r="B3" s="61" t="s">
        <v>2073</v>
      </c>
      <c r="I3" s="61"/>
    </row>
    <row r="4" spans="1:21" ht="15">
      <c r="A4" s="61" t="s">
        <v>709</v>
      </c>
      <c r="B4" s="61" t="s">
        <v>2046</v>
      </c>
      <c r="C4" s="66"/>
      <c r="I4" s="61"/>
    </row>
    <row r="5" spans="1:21" ht="31.5" customHeight="1">
      <c r="A5" s="61" t="s">
        <v>710</v>
      </c>
      <c r="B5" s="78"/>
      <c r="C5" s="78"/>
    </row>
    <row r="6" spans="1:21">
      <c r="A6" s="67"/>
      <c r="B6" s="68"/>
    </row>
    <row r="8" spans="1:21">
      <c r="B8" s="61" t="s">
        <v>1250</v>
      </c>
      <c r="I8" s="61"/>
    </row>
    <row r="9" spans="1:21">
      <c r="I9" s="61"/>
    </row>
    <row r="10" spans="1:21">
      <c r="I10" s="61"/>
    </row>
    <row r="11" spans="1:21" ht="18">
      <c r="A11" s="61" t="s">
        <v>790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5">
      <c r="A15" s="61">
        <v>4</v>
      </c>
      <c r="I15" s="228"/>
      <c r="J15" s="391"/>
      <c r="K15" s="400"/>
      <c r="L15" s="406" t="s">
        <v>463</v>
      </c>
      <c r="M15" s="406" t="s">
        <v>834</v>
      </c>
      <c r="N15" s="237"/>
      <c r="O15" s="1362" t="s">
        <v>1251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889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7.5">
      <c r="A21" s="61">
        <v>10</v>
      </c>
      <c r="I21" s="236"/>
      <c r="J21" s="237"/>
      <c r="K21" s="124" t="s">
        <v>890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711</v>
      </c>
      <c r="L23" s="1755" t="s">
        <v>2055</v>
      </c>
      <c r="M23" s="1756"/>
      <c r="N23" s="1756"/>
      <c r="O23" s="1757"/>
      <c r="P23" s="1764" t="s">
        <v>2056</v>
      </c>
      <c r="Q23" s="1765"/>
      <c r="R23" s="1765"/>
      <c r="S23" s="1766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712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 t="str">
        <f>(IF($E145&lt;&gt;0,$M$2,IF($L145&lt;&gt;0,$M$2,"")))</f>
        <v/>
      </c>
      <c r="U24" s="8"/>
    </row>
    <row r="25" spans="1:21" ht="18">
      <c r="A25" s="61">
        <v>14</v>
      </c>
      <c r="I25" s="258"/>
      <c r="J25" s="259"/>
      <c r="K25" s="260" t="s">
        <v>742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5">
      <c r="A27" s="61">
        <v>16</v>
      </c>
      <c r="I27" s="1454"/>
      <c r="J27" s="1459">
        <f>VLOOKUP(K28,EBK_DEIN2,2,FALSE)</f>
        <v>0</v>
      </c>
      <c r="K27" s="1458" t="s">
        <v>791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5">
      <c r="A29" s="61">
        <v>18</v>
      </c>
      <c r="I29" s="1456"/>
      <c r="J29" s="1453"/>
      <c r="K29" s="1457" t="s">
        <v>713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0" t="s">
        <v>743</v>
      </c>
      <c r="K30" s="1771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744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745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89" t="s">
        <v>746</v>
      </c>
      <c r="K33" s="1790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5">
      <c r="A34" s="61">
        <v>23</v>
      </c>
      <c r="I34" s="291"/>
      <c r="J34" s="279">
        <v>201</v>
      </c>
      <c r="K34" s="280" t="s">
        <v>747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5">
      <c r="A35" s="61">
        <v>24</v>
      </c>
      <c r="I35" s="292"/>
      <c r="J35" s="293">
        <v>202</v>
      </c>
      <c r="K35" s="294" t="s">
        <v>748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15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5">
      <c r="A39" s="61">
        <v>28</v>
      </c>
      <c r="I39" s="272">
        <v>500</v>
      </c>
      <c r="J39" s="1793" t="s">
        <v>193</v>
      </c>
      <c r="K39" s="1794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5">
      <c r="A40" s="61">
        <v>29</v>
      </c>
      <c r="I40" s="291"/>
      <c r="J40" s="302">
        <v>551</v>
      </c>
      <c r="K40" s="303" t="s">
        <v>194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908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7" t="s">
        <v>198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5">
      <c r="A48" s="61">
        <v>35</v>
      </c>
      <c r="I48" s="272">
        <v>1000</v>
      </c>
      <c r="J48" s="1789" t="s">
        <v>199</v>
      </c>
      <c r="K48" s="1790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5">
      <c r="A59" s="61">
        <v>46</v>
      </c>
      <c r="E59" s="72"/>
      <c r="I59" s="292"/>
      <c r="J59" s="324">
        <v>1053</v>
      </c>
      <c r="K59" s="325" t="s">
        <v>873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5">
      <c r="A61" s="61">
        <v>48</v>
      </c>
      <c r="E61" s="72"/>
      <c r="I61" s="292"/>
      <c r="J61" s="324">
        <v>1063</v>
      </c>
      <c r="K61" s="332" t="s">
        <v>800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5">
      <c r="A63" s="61">
        <v>50</v>
      </c>
      <c r="E63" s="72"/>
      <c r="I63" s="278"/>
      <c r="J63" s="318">
        <v>1091</v>
      </c>
      <c r="K63" s="331" t="s">
        <v>909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5">
      <c r="A66" s="61">
        <v>53</v>
      </c>
      <c r="E66" s="72"/>
      <c r="I66" s="272">
        <v>1900</v>
      </c>
      <c r="J66" s="1791" t="s">
        <v>271</v>
      </c>
      <c r="K66" s="1792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910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5">
      <c r="A68" s="61">
        <v>55</v>
      </c>
      <c r="E68" s="72"/>
      <c r="I68" s="341"/>
      <c r="J68" s="293">
        <v>1981</v>
      </c>
      <c r="K68" s="342" t="s">
        <v>911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5">
      <c r="A69" s="61">
        <v>56</v>
      </c>
      <c r="E69" s="72"/>
      <c r="I69" s="292"/>
      <c r="J69" s="285">
        <v>1991</v>
      </c>
      <c r="K69" s="343" t="s">
        <v>912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5">
      <c r="A70" s="61">
        <v>57</v>
      </c>
      <c r="E70" s="72"/>
      <c r="I70" s="272">
        <v>2100</v>
      </c>
      <c r="J70" s="1791" t="s">
        <v>721</v>
      </c>
      <c r="K70" s="1792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5">
      <c r="A76" s="61">
        <v>63</v>
      </c>
      <c r="I76" s="272">
        <v>2200</v>
      </c>
      <c r="J76" s="1791" t="s">
        <v>218</v>
      </c>
      <c r="K76" s="1792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5">
      <c r="A77" s="61">
        <v>64</v>
      </c>
      <c r="I77" s="292"/>
      <c r="J77" s="279">
        <v>2221</v>
      </c>
      <c r="K77" s="280" t="s">
        <v>305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5">
      <c r="A79" s="61">
        <v>66</v>
      </c>
      <c r="I79" s="272">
        <v>2500</v>
      </c>
      <c r="J79" s="1791" t="s">
        <v>220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95" t="s">
        <v>221</v>
      </c>
      <c r="K80" s="179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95" t="s">
        <v>222</v>
      </c>
      <c r="K81" s="179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95" t="s">
        <v>1660</v>
      </c>
      <c r="K82" s="179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91" t="s">
        <v>223</v>
      </c>
      <c r="K83" s="1792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5">
      <c r="A89" s="61">
        <v>75</v>
      </c>
      <c r="I89" s="292"/>
      <c r="J89" s="318">
        <v>2990</v>
      </c>
      <c r="K89" s="356" t="s">
        <v>2013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2044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5">
      <c r="A93" s="61">
        <v>78</v>
      </c>
      <c r="I93" s="291"/>
      <c r="J93" s="279">
        <v>3301</v>
      </c>
      <c r="K93" s="359" t="s">
        <v>230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5">
      <c r="A94" s="61">
        <v>79</v>
      </c>
      <c r="I94" s="291"/>
      <c r="J94" s="293">
        <v>3302</v>
      </c>
      <c r="K94" s="360" t="s">
        <v>714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5">
      <c r="A98" s="61">
        <v>84</v>
      </c>
      <c r="I98" s="272">
        <v>3900</v>
      </c>
      <c r="J98" s="1791" t="s">
        <v>233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5">
      <c r="A99" s="61">
        <v>85</v>
      </c>
      <c r="I99" s="272">
        <v>4000</v>
      </c>
      <c r="J99" s="1791" t="s">
        <v>234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5">
      <c r="A100" s="61">
        <v>86</v>
      </c>
      <c r="I100" s="272">
        <v>4100</v>
      </c>
      <c r="J100" s="1791" t="s">
        <v>235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5">
      <c r="A101" s="61">
        <v>87</v>
      </c>
      <c r="I101" s="272">
        <v>4200</v>
      </c>
      <c r="J101" s="1791" t="s">
        <v>236</v>
      </c>
      <c r="K101" s="1792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5">
      <c r="A102" s="61">
        <v>88</v>
      </c>
      <c r="I102" s="362"/>
      <c r="J102" s="279">
        <v>4201</v>
      </c>
      <c r="K102" s="280" t="s">
        <v>237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5">
      <c r="A108" s="61">
        <v>94</v>
      </c>
      <c r="I108" s="272">
        <v>4300</v>
      </c>
      <c r="J108" s="1791" t="s">
        <v>1661</v>
      </c>
      <c r="K108" s="1792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5">
      <c r="A109" s="61">
        <v>95</v>
      </c>
      <c r="I109" s="362"/>
      <c r="J109" s="279">
        <v>4301</v>
      </c>
      <c r="K109" s="311" t="s">
        <v>243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5">
      <c r="A112" s="61">
        <v>98</v>
      </c>
      <c r="I112" s="272">
        <v>4400</v>
      </c>
      <c r="J112" s="1791" t="s">
        <v>1658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5">
      <c r="A113" s="61">
        <v>99</v>
      </c>
      <c r="I113" s="272">
        <v>4500</v>
      </c>
      <c r="J113" s="1791" t="s">
        <v>1659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95" t="s">
        <v>246</v>
      </c>
      <c r="K114" s="179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91" t="s">
        <v>272</v>
      </c>
      <c r="K115" s="1792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5">
      <c r="A118" s="61">
        <v>104</v>
      </c>
      <c r="I118" s="365">
        <v>5100</v>
      </c>
      <c r="J118" s="1804" t="s">
        <v>247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5">
      <c r="A119" s="61">
        <v>105</v>
      </c>
      <c r="I119" s="365">
        <v>5200</v>
      </c>
      <c r="J119" s="1804" t="s">
        <v>248</v>
      </c>
      <c r="K119" s="1805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5">
      <c r="A120" s="61">
        <v>106</v>
      </c>
      <c r="I120" s="366"/>
      <c r="J120" s="367">
        <v>5201</v>
      </c>
      <c r="K120" s="368" t="s">
        <v>249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5">
      <c r="A127" s="61">
        <v>113</v>
      </c>
      <c r="I127" s="365">
        <v>5300</v>
      </c>
      <c r="J127" s="1804" t="s">
        <v>622</v>
      </c>
      <c r="K127" s="1805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5">
      <c r="A130" s="61">
        <v>116</v>
      </c>
      <c r="I130" s="365">
        <v>5400</v>
      </c>
      <c r="J130" s="1804" t="s">
        <v>684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5">
      <c r="A131" s="61">
        <v>117</v>
      </c>
      <c r="I131" s="272">
        <v>5500</v>
      </c>
      <c r="J131" s="1791" t="s">
        <v>685</v>
      </c>
      <c r="K131" s="1792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5">
      <c r="A132" s="61">
        <v>118</v>
      </c>
      <c r="I132" s="362"/>
      <c r="J132" s="279">
        <v>5501</v>
      </c>
      <c r="K132" s="311" t="s">
        <v>686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5">
      <c r="A133" s="61">
        <v>119</v>
      </c>
      <c r="I133" s="362"/>
      <c r="J133" s="293">
        <v>5502</v>
      </c>
      <c r="K133" s="294" t="s">
        <v>687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5">
      <c r="A134" s="61">
        <v>120</v>
      </c>
      <c r="I134" s="362"/>
      <c r="J134" s="293">
        <v>5503</v>
      </c>
      <c r="K134" s="363" t="s">
        <v>688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5">
      <c r="A135" s="61">
        <v>121</v>
      </c>
      <c r="I135" s="362"/>
      <c r="J135" s="285">
        <v>5504</v>
      </c>
      <c r="K135" s="339" t="s">
        <v>689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7" t="s">
        <v>913</v>
      </c>
      <c r="K136" s="1798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690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691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5">
      <c r="A139" s="61">
        <v>125</v>
      </c>
      <c r="I139" s="292"/>
      <c r="J139" s="375">
        <v>4071</v>
      </c>
      <c r="K139" s="376" t="s">
        <v>692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5">
      <c r="A140" s="61">
        <v>126</v>
      </c>
      <c r="I140" s="582"/>
      <c r="J140" s="1799" t="s">
        <v>693</v>
      </c>
      <c r="K140" s="1800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5">
      <c r="A141" s="61">
        <v>127</v>
      </c>
      <c r="I141" s="381">
        <v>98</v>
      </c>
      <c r="J141" s="1799" t="s">
        <v>693</v>
      </c>
      <c r="K141" s="1800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" thickBot="1">
      <c r="A145" s="61">
        <v>131</v>
      </c>
      <c r="I145" s="1464"/>
      <c r="J145" s="393" t="s">
        <v>740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J100:K10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10" priority="21" stopIfTrue="1" operator="equal">
      <formula>97</formula>
    </cfRule>
    <cfRule type="cellIs" dxfId="9" priority="22" stopIfTrue="1" operator="equal">
      <formula>33</formula>
    </cfRule>
  </conditionalFormatting>
  <conditionalFormatting sqref="M21">
    <cfRule type="cellIs" dxfId="8" priority="13" stopIfTrue="1" operator="equal">
      <formula>"ЧУЖДИ СРЕДСТВА"</formula>
    </cfRule>
    <cfRule type="cellIs" dxfId="7" priority="14" stopIfTrue="1" operator="equal">
      <formula>"СЕС - ДМП"</formula>
    </cfRule>
    <cfRule type="cellIs" dxfId="6" priority="15" stopIfTrue="1" operator="equal">
      <formula>"СЕС - РА"</formula>
    </cfRule>
    <cfRule type="cellIs" dxfId="5" priority="16" stopIfTrue="1" operator="equal">
      <formula>"СЕС - ДЕС"</formula>
    </cfRule>
    <cfRule type="cellIs" dxfId="4" priority="17" stopIfTrue="1" operator="equal">
      <formula>"СЕС - КСФ"</formula>
    </cfRule>
  </conditionalFormatting>
  <conditionalFormatting sqref="K28">
    <cfRule type="cellIs" dxfId="3" priority="6" stopIfTrue="1" operator="notEqual">
      <formula>"ИЗБЕРЕТЕ ДЕЙНОСТ"</formula>
    </cfRule>
  </conditionalFormatting>
  <conditionalFormatting sqref="K145">
    <cfRule type="cellIs" dxfId="2" priority="4" stopIfTrue="1" operator="equal">
      <formula>0</formula>
    </cfRule>
  </conditionalFormatting>
  <conditionalFormatting sqref="J28">
    <cfRule type="cellIs" dxfId="1" priority="3" stopIfTrue="1" operator="notEqual">
      <formula>0</formula>
    </cfRule>
  </conditionalFormatting>
  <conditionalFormatting sqref="J26">
    <cfRule type="cellIs" dxfId="0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 xr:uid="{00000000-0002-0000-0400-000000000000}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 xr:uid="{00000000-0002-0000-0400-000001000000}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 xr:uid="{00000000-0002-0000-0400-000002000000}">
      <formula1>OP_LIST</formula1>
    </dataValidation>
    <dataValidation type="whole" operator="lessThanOrEqual" allowBlank="1" showInputMessage="1" showErrorMessage="1" error="Въвежда се цяло отрицателно число!" sqref="M75:R75 M88:R88" xr:uid="{00000000-0002-0000-0400-000003000000}">
      <formula1>0</formula1>
    </dataValidation>
    <dataValidation allowBlank="1" showInputMessage="1" showErrorMessage="1" sqref="L30:L145" xr:uid="{00000000-0002-0000-0400-000004000000}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10</vt:i4>
      </vt:variant>
    </vt:vector>
  </HeadingPairs>
  <TitlesOfParts>
    <vt:vector size="15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  <vt:lpstr>OTCHET!Област_печат</vt:lpstr>
      <vt:lpstr>'OTCHET-agregirani pokazateli'!Област_печат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Нарцис</cp:lastModifiedBy>
  <cp:lastPrinted>2020-07-03T08:55:37Z</cp:lastPrinted>
  <dcterms:created xsi:type="dcterms:W3CDTF">1997-12-10T11:54:07Z</dcterms:created>
  <dcterms:modified xsi:type="dcterms:W3CDTF">2020-07-03T08:56:36Z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